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<sst xmlns="http://schemas.openxmlformats.org/spreadsheetml/2006/main" count="76" uniqueCount="62">
  <si>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DE LOLLIS</t>
  </si>
  <si>
    <t>AIN CARCA</t>
  </si>
  <si>
    <t>URICCIU</t>
  </si>
  <si>
    <t>RONDINELLE</t>
  </si>
  <si>
    <t>FASHANU</t>
  </si>
  <si>
    <t>PALAZZETTU</t>
  </si>
  <si>
    <t>U.POL.</t>
  </si>
  <si>
    <t>U ROSCIU</t>
  </si>
  <si>
    <t>FLAVIETTA</t>
  </si>
  <si>
    <t>GUEVARA</t>
  </si>
  <si>
    <t>A.S.TRONZI</t>
  </si>
  <si>
    <t>ZAPATA</t>
  </si>
  <si>
    <t>PELE'</t>
  </si>
  <si>
    <t>BOBO</t>
  </si>
  <si>
    <t>SIMONE</t>
  </si>
  <si>
    <t>Entrate</t>
  </si>
  <si>
    <t>Apertura</t>
  </si>
  <si>
    <t>Chiusura</t>
  </si>
  <si>
    <t>Coppa</t>
  </si>
  <si>
    <t>Totale</t>
  </si>
  <si>
    <t>Uscite</t>
  </si>
  <si>
    <t>Giornali</t>
  </si>
  <si>
    <t>Trofeo</t>
  </si>
  <si>
    <t>Regolamento</t>
  </si>
  <si>
    <t>Totale
Quota</t>
  </si>
  <si>
    <t>Bonus 
Crediti</t>
  </si>
  <si>
    <t>Punti
penalità</t>
  </si>
  <si>
    <t>Premio 
Fantasmi</t>
  </si>
  <si>
    <t>Versare</t>
  </si>
  <si>
    <t>Ricevere</t>
  </si>
  <si>
    <t>Premi (Fantasmi + Champ)</t>
  </si>
  <si>
    <t>Altre leghe (champ+uffa)</t>
  </si>
  <si>
    <t>già decurtate da fondocassa</t>
  </si>
  <si>
    <t>da detrarre da fondocassa</t>
  </si>
  <si>
    <t>da riprendersi dal fondocassa</t>
  </si>
  <si>
    <t>Premio
Champ/Uffa</t>
  </si>
  <si>
    <t>Effettivo</t>
  </si>
  <si>
    <t>Differenza</t>
  </si>
  <si>
    <t>Rimanenza - Penalità</t>
  </si>
  <si>
    <t>ATL. MORIGI</t>
  </si>
  <si>
    <t>Supremo</t>
  </si>
  <si>
    <t>Obiettivi</t>
  </si>
  <si>
    <t>Tot Bonus</t>
  </si>
  <si>
    <t>Champions + Uffa</t>
  </si>
  <si>
    <t>Trofei Fant</t>
  </si>
  <si>
    <r>
      <t xml:space="preserve">Cauzione
</t>
    </r>
    <r>
      <rPr>
        <sz val="8"/>
        <color indexed="10"/>
        <rFont val="Arial"/>
        <family val="2"/>
      </rPr>
      <t>(da restituire a fine stagione)</t>
    </r>
  </si>
  <si>
    <t>NOTHER DE BERGHEM</t>
  </si>
  <si>
    <t>Resto Pizza</t>
  </si>
  <si>
    <t>REAL SIMONE</t>
  </si>
  <si>
    <t>BARBARIAN</t>
  </si>
  <si>
    <t>Montepremi UFFA</t>
  </si>
  <si>
    <t>NEWTEAM</t>
  </si>
  <si>
    <t>Fondo cassa atteso</t>
  </si>
  <si>
    <t>Fondo Cassa 2016</t>
  </si>
  <si>
    <t>DE LOLLIS (100% sconto)</t>
  </si>
  <si>
    <t>GUEVARA (50% sconto)</t>
  </si>
  <si>
    <t>Iscrizioni 16-17</t>
  </si>
  <si>
    <t>EAU SOCCER</t>
  </si>
  <si>
    <t>T30</t>
  </si>
  <si>
    <t>T20</t>
  </si>
  <si>
    <t>T25</t>
  </si>
  <si>
    <t>Iscriz 16/17 Dare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</si>
</sst>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/>
    </xf>
    <xf numFmtId="2" fontId="1" fillId="35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2" fontId="1" fillId="38" borderId="0" xfId="0" applyNumberFormat="1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2" fontId="5" fillId="36" borderId="0" xfId="0" applyNumberFormat="1" applyFont="1" applyFill="1" applyAlignment="1">
      <alignment/>
    </xf>
    <xf numFmtId="2" fontId="6" fillId="36" borderId="0" xfId="0" applyNumberFormat="1" applyFont="1" applyFill="1" applyAlignment="1">
      <alignment/>
    </xf>
    <xf numFmtId="2" fontId="3" fillId="36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0" fontId="0" fillId="36" borderId="0" xfId="0" applyFill="1" applyAlignment="1">
      <alignment horizontal="center" vertical="center" wrapText="1"/>
    </xf>
    <xf numFmtId="0" fontId="2" fillId="36" borderId="0" xfId="0" applyFont="1" applyFill="1" applyAlignment="1">
      <alignment/>
    </xf>
    <xf numFmtId="0" fontId="0" fillId="39" borderId="0" xfId="0" applyFill="1" applyAlignment="1">
      <alignment/>
    </xf>
    <xf numFmtId="2" fontId="1" fillId="39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36" borderId="0" xfId="0" applyNumberFormat="1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" fillId="40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R1" sqref="R1"/>
    </sheetView>
  </sheetViews>
  <sheetFormatPr defaultColWidth="9.140625" defaultRowHeight="12.75"/>
  <cols>
    <col min="1" max="1" width="21.00390625" style="0" customWidth="1"/>
    <col min="2" max="3" width="11.140625" style="0" customWidth="1"/>
    <col min="4" max="4" width="10.00390625" style="0" customWidth="1"/>
    <col min="5" max="5" width="10.8515625" style="0" bestFit="1" customWidth="1"/>
    <col min="8" max="8" width="10.140625" style="0" bestFit="1" customWidth="1"/>
    <col min="9" max="9" width="8.28125" style="0" customWidth="1"/>
    <col min="10" max="10" width="7.7109375" style="0" customWidth="1"/>
    <col min="11" max="11" width="11.140625" style="0" customWidth="1"/>
    <col min="12" max="12" width="9.00390625" style="11" customWidth="1"/>
    <col min="13" max="13" width="8.140625" style="0" customWidth="1"/>
  </cols>
  <sheetData>
    <row r="1" spans="1:18" s="11" customFormat="1" ht="38.25" customHeight="1">
      <c r="A1" s="12" t="s">
        <v>15</v>
      </c>
      <c r="B1" s="20" t="s">
        <v>38</v>
      </c>
      <c r="C1" s="25" t="s">
        <v>45</v>
      </c>
      <c r="D1" s="20" t="s">
        <v>43</v>
      </c>
      <c r="E1" s="13" t="s">
        <v>16</v>
      </c>
      <c r="F1" s="13" t="s">
        <v>17</v>
      </c>
      <c r="G1" s="13" t="s">
        <v>18</v>
      </c>
      <c r="H1" s="7" t="s">
        <v>24</v>
      </c>
      <c r="I1" s="7" t="s">
        <v>25</v>
      </c>
      <c r="J1" s="7" t="s">
        <v>26</v>
      </c>
      <c r="K1" s="20" t="s">
        <v>35</v>
      </c>
      <c r="L1" s="7" t="s">
        <v>27</v>
      </c>
      <c r="M1" s="13" t="s">
        <v>22</v>
      </c>
      <c r="N1" s="11" t="s">
        <v>28</v>
      </c>
      <c r="O1" s="11" t="s">
        <v>29</v>
      </c>
      <c r="P1" s="21" t="s">
        <v>36</v>
      </c>
      <c r="Q1" s="22" t="s">
        <v>37</v>
      </c>
      <c r="R1" s="23" t="s">
        <v>61</v>
      </c>
    </row>
    <row r="2" spans="1:8" ht="12.75">
      <c r="A2" s="1" t="s">
        <v>53</v>
      </c>
      <c r="B2" s="29">
        <v>42.39</v>
      </c>
      <c r="C2" s="29"/>
      <c r="D2" s="35"/>
      <c r="H2" s="42">
        <f>SUM(B2:B4)+SUM(C6:C22)</f>
        <v>534.39</v>
      </c>
    </row>
    <row r="3" spans="1:8" ht="12.75">
      <c r="A3" s="1" t="s">
        <v>56</v>
      </c>
      <c r="B3" s="29">
        <v>240</v>
      </c>
      <c r="C3" s="29"/>
      <c r="D3" s="35"/>
      <c r="H3" s="43"/>
    </row>
    <row r="4" spans="1:8" ht="12.75">
      <c r="A4" s="1" t="s">
        <v>47</v>
      </c>
      <c r="B4" s="29">
        <v>12</v>
      </c>
      <c r="C4" s="29"/>
      <c r="D4" s="35"/>
      <c r="H4" s="43"/>
    </row>
    <row r="5" spans="2:12" s="1" customFormat="1" ht="12.75">
      <c r="B5" s="30"/>
      <c r="C5" s="30"/>
      <c r="D5" s="35"/>
      <c r="H5" s="2"/>
      <c r="L5" s="14"/>
    </row>
    <row r="6" spans="1:15" ht="12.75">
      <c r="A6" t="s">
        <v>39</v>
      </c>
      <c r="B6" s="29"/>
      <c r="C6" s="31">
        <v>15</v>
      </c>
      <c r="D6" s="36"/>
      <c r="E6" s="8">
        <v>13.5</v>
      </c>
      <c r="F6" s="8">
        <v>13.5</v>
      </c>
      <c r="G6" s="8">
        <v>1.5</v>
      </c>
      <c r="H6" s="26">
        <f>SUM(B6,D6:G6)-C6</f>
        <v>13.5</v>
      </c>
      <c r="I6" s="6">
        <v>42</v>
      </c>
      <c r="J6" s="37"/>
      <c r="K6" s="6"/>
      <c r="L6" s="18"/>
      <c r="N6" s="16">
        <f>IF(H6-SUM(K6:L6)&gt;=0,H6-SUM(K6:L6),"")</f>
        <v>13.5</v>
      </c>
      <c r="O6" s="16">
        <f aca="true" t="shared" si="0" ref="O6:O22">IF(H6-SUM(K6:L6)&lt;0,SUM(K6:L6)-H6,"")</f>
      </c>
    </row>
    <row r="7" spans="1:15" ht="12.75">
      <c r="A7" t="s">
        <v>54</v>
      </c>
      <c r="B7" s="29">
        <v>-15</v>
      </c>
      <c r="C7" s="31">
        <v>15</v>
      </c>
      <c r="D7" s="36">
        <v>15</v>
      </c>
      <c r="E7" s="8">
        <v>13</v>
      </c>
      <c r="F7" s="8">
        <v>8</v>
      </c>
      <c r="G7" s="8">
        <v>3.5</v>
      </c>
      <c r="H7" s="26">
        <f aca="true" t="shared" si="1" ref="H7:H22">SUM(B7,D7:G7)-C7</f>
        <v>9.5</v>
      </c>
      <c r="I7" s="6">
        <v>82</v>
      </c>
      <c r="J7" s="37"/>
      <c r="K7" s="45"/>
      <c r="L7" s="46">
        <v>85</v>
      </c>
      <c r="M7" s="9" t="s">
        <v>59</v>
      </c>
      <c r="N7" s="16">
        <f aca="true" t="shared" si="2" ref="N7:N22">IF(H7-SUM(K7:L7)&gt;=0,H7-SUM(K7:L7),"")</f>
      </c>
      <c r="O7" s="16">
        <f t="shared" si="0"/>
        <v>75.5</v>
      </c>
    </row>
    <row r="8" spans="1:15" ht="12.75">
      <c r="A8" t="s">
        <v>51</v>
      </c>
      <c r="B8" s="29"/>
      <c r="C8" s="31">
        <v>15</v>
      </c>
      <c r="D8" s="36">
        <v>7.5</v>
      </c>
      <c r="E8" s="8">
        <v>13.5</v>
      </c>
      <c r="F8" s="8">
        <v>15</v>
      </c>
      <c r="G8" s="8">
        <v>1</v>
      </c>
      <c r="H8" s="26">
        <f t="shared" si="1"/>
        <v>22</v>
      </c>
      <c r="I8" s="6">
        <v>45</v>
      </c>
      <c r="J8" s="6">
        <v>4</v>
      </c>
      <c r="K8" s="45"/>
      <c r="L8" s="46">
        <v>10</v>
      </c>
      <c r="N8" s="16">
        <f t="shared" si="2"/>
        <v>12</v>
      </c>
      <c r="O8" s="16">
        <f t="shared" si="0"/>
      </c>
    </row>
    <row r="9" spans="1:15" ht="12.75">
      <c r="A9" t="s">
        <v>2</v>
      </c>
      <c r="B9" s="29">
        <v>-3</v>
      </c>
      <c r="C9" s="31">
        <v>15</v>
      </c>
      <c r="D9" s="36">
        <v>7.5</v>
      </c>
      <c r="E9" s="8">
        <v>8.5</v>
      </c>
      <c r="F9" s="8">
        <v>13.5</v>
      </c>
      <c r="G9" s="8">
        <v>1.5</v>
      </c>
      <c r="H9" s="26">
        <f t="shared" si="1"/>
        <v>13</v>
      </c>
      <c r="I9" s="6">
        <v>92</v>
      </c>
      <c r="J9" s="37"/>
      <c r="K9" s="18"/>
      <c r="L9" s="46">
        <v>110</v>
      </c>
      <c r="M9" s="9" t="s">
        <v>58</v>
      </c>
      <c r="N9" s="16">
        <f t="shared" si="2"/>
      </c>
      <c r="O9" s="16">
        <f>IF(H9-SUM(K9:L9)&lt;0,SUM(K9:L9)-H9,"")</f>
        <v>97</v>
      </c>
    </row>
    <row r="10" spans="1:15" ht="12.75">
      <c r="A10" t="s">
        <v>3</v>
      </c>
      <c r="B10" s="29">
        <v>-2</v>
      </c>
      <c r="C10" s="31">
        <v>15</v>
      </c>
      <c r="D10" s="36">
        <v>7.5</v>
      </c>
      <c r="E10" s="8">
        <v>13</v>
      </c>
      <c r="F10" s="8">
        <v>7</v>
      </c>
      <c r="G10" s="8">
        <v>2.5</v>
      </c>
      <c r="H10" s="26">
        <f t="shared" si="1"/>
        <v>13</v>
      </c>
      <c r="I10" s="6">
        <v>59</v>
      </c>
      <c r="J10" s="6"/>
      <c r="K10" s="45"/>
      <c r="L10" s="18"/>
      <c r="M10" s="6"/>
      <c r="N10" s="16">
        <f t="shared" si="2"/>
        <v>13</v>
      </c>
      <c r="O10" s="16">
        <f t="shared" si="0"/>
      </c>
    </row>
    <row r="11" spans="1:15" ht="12.75">
      <c r="A11" t="s">
        <v>4</v>
      </c>
      <c r="B11" s="29">
        <v>-3</v>
      </c>
      <c r="C11" s="31">
        <v>15</v>
      </c>
      <c r="D11" s="36"/>
      <c r="E11" s="8">
        <v>15</v>
      </c>
      <c r="F11" s="8">
        <v>20</v>
      </c>
      <c r="G11" s="8">
        <v>2.5</v>
      </c>
      <c r="H11" s="26">
        <f t="shared" si="1"/>
        <v>19.5</v>
      </c>
      <c r="I11" s="6">
        <v>24</v>
      </c>
      <c r="J11" s="37"/>
      <c r="K11" s="45"/>
      <c r="L11" s="18"/>
      <c r="M11" s="9"/>
      <c r="N11" s="16">
        <f t="shared" si="2"/>
        <v>19.5</v>
      </c>
      <c r="O11" s="16">
        <f t="shared" si="0"/>
      </c>
    </row>
    <row r="12" spans="1:15" ht="12.75">
      <c r="A12" t="s">
        <v>5</v>
      </c>
      <c r="B12" s="29">
        <v>-3</v>
      </c>
      <c r="C12" s="31">
        <v>15</v>
      </c>
      <c r="D12" s="36">
        <v>15</v>
      </c>
      <c r="E12" s="8">
        <v>10</v>
      </c>
      <c r="F12" s="8">
        <v>15</v>
      </c>
      <c r="G12" s="8">
        <v>2.5</v>
      </c>
      <c r="H12" s="26">
        <f t="shared" si="1"/>
        <v>24.5</v>
      </c>
      <c r="I12" s="6">
        <v>44</v>
      </c>
      <c r="J12" s="37"/>
      <c r="K12" s="18"/>
      <c r="L12" s="18"/>
      <c r="M12" s="9"/>
      <c r="N12" s="16">
        <f t="shared" si="2"/>
        <v>24.5</v>
      </c>
      <c r="O12" s="16">
        <f t="shared" si="0"/>
      </c>
    </row>
    <row r="13" spans="1:15" ht="12.75">
      <c r="A13" t="s">
        <v>6</v>
      </c>
      <c r="B13" s="29">
        <v>-3</v>
      </c>
      <c r="C13" s="31">
        <v>15</v>
      </c>
      <c r="D13" s="36"/>
      <c r="E13" s="8">
        <v>10.5</v>
      </c>
      <c r="F13" s="8">
        <v>6.5</v>
      </c>
      <c r="G13" s="8">
        <v>1</v>
      </c>
      <c r="H13" s="26">
        <f t="shared" si="1"/>
        <v>0</v>
      </c>
      <c r="I13" s="6">
        <v>101</v>
      </c>
      <c r="J13" s="37"/>
      <c r="K13" s="18"/>
      <c r="L13" s="46">
        <v>70</v>
      </c>
      <c r="M13" s="9" t="s">
        <v>60</v>
      </c>
      <c r="N13" s="16">
        <f t="shared" si="2"/>
      </c>
      <c r="O13" s="16">
        <f t="shared" si="0"/>
        <v>70</v>
      </c>
    </row>
    <row r="14" spans="2:15" ht="12.75">
      <c r="B14" s="29"/>
      <c r="C14" s="31"/>
      <c r="D14" s="36"/>
      <c r="E14" s="2"/>
      <c r="F14" s="2"/>
      <c r="G14" s="8"/>
      <c r="H14" s="8"/>
      <c r="I14" s="6"/>
      <c r="J14" s="37"/>
      <c r="K14" s="45"/>
      <c r="L14" s="18"/>
      <c r="M14" s="6"/>
      <c r="N14" s="16"/>
      <c r="O14" s="16"/>
    </row>
    <row r="15" spans="1:15" ht="12.75">
      <c r="A15" t="s">
        <v>7</v>
      </c>
      <c r="B15" s="29"/>
      <c r="C15" s="31">
        <v>15</v>
      </c>
      <c r="D15" s="36"/>
      <c r="E15" s="8">
        <v>7.5</v>
      </c>
      <c r="F15" s="8">
        <v>13.5</v>
      </c>
      <c r="G15" s="8">
        <v>1.5</v>
      </c>
      <c r="H15" s="26">
        <f t="shared" si="1"/>
        <v>7.5</v>
      </c>
      <c r="I15" s="6">
        <v>63</v>
      </c>
      <c r="J15" s="37"/>
      <c r="K15" s="18"/>
      <c r="L15" s="46">
        <v>10</v>
      </c>
      <c r="M15" s="6"/>
      <c r="N15" s="16">
        <f t="shared" si="2"/>
      </c>
      <c r="O15" s="16">
        <f t="shared" si="0"/>
        <v>2.5</v>
      </c>
    </row>
    <row r="16" spans="1:15" ht="12.75">
      <c r="A16" t="s">
        <v>57</v>
      </c>
      <c r="B16" s="29"/>
      <c r="C16" s="31">
        <v>15</v>
      </c>
      <c r="D16" s="36"/>
      <c r="E16" s="8">
        <v>11</v>
      </c>
      <c r="F16" s="8">
        <v>13.5</v>
      </c>
      <c r="G16" s="8">
        <v>4</v>
      </c>
      <c r="H16" s="26">
        <f t="shared" si="1"/>
        <v>13.5</v>
      </c>
      <c r="I16" s="6">
        <v>42</v>
      </c>
      <c r="J16" s="37"/>
      <c r="K16" s="18"/>
      <c r="L16" s="18"/>
      <c r="N16" s="16">
        <f t="shared" si="2"/>
        <v>13.5</v>
      </c>
      <c r="O16" s="16">
        <f t="shared" si="0"/>
      </c>
    </row>
    <row r="17" spans="1:15" ht="12.75">
      <c r="A17" t="s">
        <v>55</v>
      </c>
      <c r="B17" s="29">
        <v>-7.5</v>
      </c>
      <c r="C17" s="31">
        <v>15</v>
      </c>
      <c r="D17" s="36">
        <v>15</v>
      </c>
      <c r="E17" s="8">
        <v>11</v>
      </c>
      <c r="F17" s="8">
        <v>9</v>
      </c>
      <c r="G17" s="8">
        <v>0</v>
      </c>
      <c r="H17" s="26">
        <f t="shared" si="1"/>
        <v>12.5</v>
      </c>
      <c r="I17" s="6">
        <v>82</v>
      </c>
      <c r="J17" s="37"/>
      <c r="K17" s="18"/>
      <c r="L17" s="46">
        <v>30</v>
      </c>
      <c r="M17" s="9"/>
      <c r="N17" s="16">
        <f t="shared" si="2"/>
      </c>
      <c r="O17" s="16">
        <f t="shared" si="0"/>
        <v>17.5</v>
      </c>
    </row>
    <row r="18" spans="1:15" ht="12.75">
      <c r="A18" t="s">
        <v>49</v>
      </c>
      <c r="B18" s="29"/>
      <c r="C18" s="31">
        <v>15</v>
      </c>
      <c r="D18" s="36">
        <v>15</v>
      </c>
      <c r="E18" s="8">
        <v>14.5</v>
      </c>
      <c r="F18" s="8">
        <v>14</v>
      </c>
      <c r="G18" s="8">
        <v>1.5</v>
      </c>
      <c r="H18" s="26">
        <f t="shared" si="1"/>
        <v>30</v>
      </c>
      <c r="I18" s="6">
        <v>39</v>
      </c>
      <c r="J18" s="37"/>
      <c r="K18" s="18"/>
      <c r="L18" s="46">
        <v>5</v>
      </c>
      <c r="N18" s="16">
        <f t="shared" si="2"/>
        <v>25</v>
      </c>
      <c r="O18" s="16">
        <f t="shared" si="0"/>
      </c>
    </row>
    <row r="19" spans="1:15" ht="12.75">
      <c r="A19" t="s">
        <v>46</v>
      </c>
      <c r="B19" s="29"/>
      <c r="C19" s="31">
        <v>15</v>
      </c>
      <c r="D19" s="36">
        <v>15</v>
      </c>
      <c r="E19" s="8">
        <v>14</v>
      </c>
      <c r="F19" s="8">
        <v>16.5</v>
      </c>
      <c r="G19" s="8">
        <v>4.5</v>
      </c>
      <c r="H19" s="26">
        <f t="shared" si="1"/>
        <v>35</v>
      </c>
      <c r="I19" s="6">
        <v>29</v>
      </c>
      <c r="J19" s="6"/>
      <c r="K19" s="45"/>
      <c r="L19" s="18"/>
      <c r="M19" s="6"/>
      <c r="N19" s="16">
        <f t="shared" si="2"/>
        <v>35</v>
      </c>
      <c r="O19" s="16">
        <f t="shared" si="0"/>
      </c>
    </row>
    <row r="20" spans="1:15" ht="12.75">
      <c r="A20" t="s">
        <v>12</v>
      </c>
      <c r="B20" s="32"/>
      <c r="C20" s="31">
        <v>15</v>
      </c>
      <c r="D20" s="36"/>
      <c r="E20" s="8">
        <v>13.5</v>
      </c>
      <c r="F20" s="8">
        <v>11.5</v>
      </c>
      <c r="G20" s="8">
        <v>4.5</v>
      </c>
      <c r="H20" s="26">
        <f t="shared" si="1"/>
        <v>14.5</v>
      </c>
      <c r="I20" s="6">
        <v>40</v>
      </c>
      <c r="J20" s="37"/>
      <c r="K20" s="18"/>
      <c r="L20" s="18"/>
      <c r="M20" s="9"/>
      <c r="N20" s="16">
        <f t="shared" si="2"/>
        <v>14.5</v>
      </c>
      <c r="O20" s="16">
        <f t="shared" si="0"/>
      </c>
    </row>
    <row r="21" spans="1:15" ht="12.75">
      <c r="A21" t="s">
        <v>13</v>
      </c>
      <c r="B21" s="29"/>
      <c r="C21" s="31">
        <v>15</v>
      </c>
      <c r="D21" s="36"/>
      <c r="E21" s="8">
        <v>14.5</v>
      </c>
      <c r="F21" s="8">
        <v>8.5</v>
      </c>
      <c r="G21" s="8">
        <v>4.5</v>
      </c>
      <c r="H21" s="26">
        <f t="shared" si="1"/>
        <v>12.5</v>
      </c>
      <c r="I21" s="6">
        <v>44</v>
      </c>
      <c r="J21" s="37"/>
      <c r="K21" s="18"/>
      <c r="L21" s="46">
        <v>10</v>
      </c>
      <c r="N21" s="16">
        <f t="shared" si="2"/>
        <v>2.5</v>
      </c>
      <c r="O21" s="16">
        <f t="shared" si="0"/>
      </c>
    </row>
    <row r="22" spans="1:15" ht="12.75">
      <c r="A22" t="s">
        <v>48</v>
      </c>
      <c r="B22" s="32"/>
      <c r="C22" s="31">
        <v>15</v>
      </c>
      <c r="D22" s="36">
        <v>7.5</v>
      </c>
      <c r="E22" s="8">
        <v>10.5</v>
      </c>
      <c r="F22" s="8">
        <v>14</v>
      </c>
      <c r="G22" s="8">
        <v>2</v>
      </c>
      <c r="H22" s="26">
        <f t="shared" si="1"/>
        <v>19</v>
      </c>
      <c r="I22" s="6">
        <v>48</v>
      </c>
      <c r="J22" s="37"/>
      <c r="K22" s="45"/>
      <c r="L22" s="18"/>
      <c r="M22" s="9"/>
      <c r="N22" s="16">
        <f t="shared" si="2"/>
        <v>19</v>
      </c>
      <c r="O22" s="16">
        <f t="shared" si="0"/>
      </c>
    </row>
    <row r="23" spans="2:15" ht="12.75">
      <c r="B23" s="2"/>
      <c r="C23" s="2"/>
      <c r="D23" s="2"/>
      <c r="E23" s="2"/>
      <c r="F23" s="2"/>
      <c r="G23" s="2"/>
      <c r="H23" s="17"/>
      <c r="I23" s="6"/>
      <c r="J23" s="6"/>
      <c r="K23" s="6"/>
      <c r="L23" s="9"/>
      <c r="M23" s="6"/>
      <c r="N23" s="16"/>
      <c r="O23" s="16">
        <f>IF(H23-SUM(K23:L23)&lt;0,SUM(K23:L23)-H23,"")</f>
      </c>
    </row>
    <row r="24" spans="1:17" ht="12.75">
      <c r="A24" s="1" t="s">
        <v>31</v>
      </c>
      <c r="B24" s="2"/>
      <c r="C24" s="2"/>
      <c r="D24" s="8"/>
      <c r="E24" s="2"/>
      <c r="F24" s="2"/>
      <c r="G24" s="2"/>
      <c r="H24" s="26">
        <f>SUM(B24:G24)</f>
        <v>0</v>
      </c>
      <c r="I24" s="6"/>
      <c r="J24" s="6"/>
      <c r="K24" s="6"/>
      <c r="L24" s="9"/>
      <c r="M24" s="6"/>
      <c r="N24" s="16">
        <f>IF(H24-SUM(K24:L24)&gt;=0,H24-SUM(K24:L24),"")</f>
        <v>0</v>
      </c>
      <c r="O24" s="16">
        <f>IF(H24-SUM(K24:L24)&lt;0,SUM(K24:L24)-H24,"")</f>
      </c>
      <c r="Q24" s="10"/>
    </row>
    <row r="25" spans="2:13" ht="12.75">
      <c r="B25" s="2"/>
      <c r="C25" s="2"/>
      <c r="D25" s="2"/>
      <c r="E25" s="2"/>
      <c r="F25" s="2"/>
      <c r="G25" s="2"/>
      <c r="H25" s="2"/>
      <c r="I25" s="5"/>
      <c r="J25" s="5"/>
      <c r="K25" s="5"/>
      <c r="L25" s="6"/>
      <c r="M25" s="5"/>
    </row>
    <row r="26" spans="2:15" ht="12.75">
      <c r="B26" s="2"/>
      <c r="C26" s="2"/>
      <c r="D26" s="2"/>
      <c r="E26" s="2"/>
      <c r="F26" s="2"/>
      <c r="G26" s="27" t="s">
        <v>19</v>
      </c>
      <c r="H26" s="28">
        <f>SUM(H2:H25)</f>
        <v>793.89</v>
      </c>
      <c r="I26" s="5"/>
      <c r="J26" s="5"/>
      <c r="K26" s="5"/>
      <c r="L26" s="6"/>
      <c r="M26" s="5"/>
      <c r="N26" s="15">
        <f>SUM(N6:N24)</f>
        <v>192</v>
      </c>
      <c r="O26" s="15">
        <f>SUM(O6:O24)</f>
        <v>262.5</v>
      </c>
    </row>
    <row r="27" ht="12.75">
      <c r="G27" s="4"/>
    </row>
    <row r="28" spans="1:7" ht="12.75">
      <c r="A28" s="3" t="s">
        <v>20</v>
      </c>
      <c r="G28" s="4"/>
    </row>
    <row r="29" spans="1:7" ht="38.25">
      <c r="A29" s="7" t="s">
        <v>23</v>
      </c>
      <c r="C29" s="7" t="s">
        <v>21</v>
      </c>
      <c r="D29" s="7" t="s">
        <v>30</v>
      </c>
      <c r="E29" s="7" t="s">
        <v>44</v>
      </c>
      <c r="F29" s="33" t="s">
        <v>50</v>
      </c>
      <c r="G29" s="7"/>
    </row>
    <row r="30" spans="1:8" ht="12.75">
      <c r="A30" s="10">
        <v>0</v>
      </c>
      <c r="C30" s="24">
        <v>258.8</v>
      </c>
      <c r="D30" s="24">
        <v>330</v>
      </c>
      <c r="E30" s="24">
        <v>75</v>
      </c>
      <c r="F30" s="34">
        <v>105</v>
      </c>
      <c r="G30" s="38" t="s">
        <v>19</v>
      </c>
      <c r="H30" s="39">
        <f>SUM(A30:F30)</f>
        <v>768.8</v>
      </c>
    </row>
    <row r="31" spans="1:6" ht="18" customHeight="1">
      <c r="A31" s="19" t="s">
        <v>32</v>
      </c>
      <c r="C31" s="44" t="s">
        <v>34</v>
      </c>
      <c r="E31" s="44" t="s">
        <v>33</v>
      </c>
      <c r="F31" s="44" t="s">
        <v>33</v>
      </c>
    </row>
    <row r="32" spans="3:6" ht="15" customHeight="1">
      <c r="C32" s="44"/>
      <c r="E32" s="44"/>
      <c r="F32" s="44"/>
    </row>
    <row r="35" spans="1:3" ht="12.75">
      <c r="A35" s="40" t="s">
        <v>52</v>
      </c>
      <c r="B35" s="40">
        <f>H26-H30</f>
        <v>25.090000000000032</v>
      </c>
      <c r="C35" s="41">
        <f>H2+N26-O26-C30-E30-F30-A30</f>
        <v>25.089999999999975</v>
      </c>
    </row>
  </sheetData>
  <sheetProtection/>
  <mergeCells count="4">
    <mergeCell ref="H2:H4"/>
    <mergeCell ref="E31:E32"/>
    <mergeCell ref="F31:F32"/>
    <mergeCell ref="C31:C32"/>
  </mergeCells>
  <printOptions/>
  <pageMargins left="0.75" right="0.75" top="1" bottom="1" header="0.5" footer="0.5"/>
  <pageSetup horizontalDpi="300" verticalDpi="300" orientation="landscape" paperSize="9" scale="70" r:id="rId1"/>
  <ignoredErrors>
    <ignoredError sqref="N19:O19 N8:O8 O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2" sqref="G12:G19"/>
    </sheetView>
  </sheetViews>
  <sheetFormatPr defaultColWidth="9.140625" defaultRowHeight="12.75"/>
  <cols>
    <col min="1" max="1" width="12.421875" style="0" customWidth="1"/>
  </cols>
  <sheetData>
    <row r="1" spans="2:7" ht="12.75">
      <c r="B1" t="s">
        <v>16</v>
      </c>
      <c r="C1" t="s">
        <v>17</v>
      </c>
      <c r="D1" t="s">
        <v>40</v>
      </c>
      <c r="E1" t="s">
        <v>18</v>
      </c>
      <c r="F1" t="s">
        <v>41</v>
      </c>
      <c r="G1" t="s">
        <v>42</v>
      </c>
    </row>
    <row r="3" spans="1:7" ht="12.75">
      <c r="A3" t="s">
        <v>39</v>
      </c>
      <c r="B3">
        <v>18</v>
      </c>
      <c r="C3">
        <v>26</v>
      </c>
      <c r="D3">
        <v>4</v>
      </c>
      <c r="E3">
        <v>4</v>
      </c>
      <c r="F3">
        <v>10</v>
      </c>
      <c r="G3">
        <f>SUM(B3:F3)</f>
        <v>62</v>
      </c>
    </row>
    <row r="4" spans="1:7" ht="12.75">
      <c r="A4" t="s">
        <v>0</v>
      </c>
      <c r="B4">
        <v>15</v>
      </c>
      <c r="C4">
        <v>14</v>
      </c>
      <c r="E4">
        <v>2</v>
      </c>
      <c r="G4">
        <f aca="true" t="shared" si="0" ref="G4:G19">SUM(B4:F4)</f>
        <v>31</v>
      </c>
    </row>
    <row r="5" spans="1:7" ht="12.75">
      <c r="A5" t="s">
        <v>1</v>
      </c>
      <c r="B5">
        <v>23</v>
      </c>
      <c r="C5">
        <v>18</v>
      </c>
      <c r="D5">
        <v>2</v>
      </c>
      <c r="E5">
        <v>12</v>
      </c>
      <c r="G5">
        <f t="shared" si="0"/>
        <v>55</v>
      </c>
    </row>
    <row r="6" spans="1:7" ht="12.75">
      <c r="A6" t="s">
        <v>2</v>
      </c>
      <c r="B6">
        <v>21</v>
      </c>
      <c r="C6">
        <v>13</v>
      </c>
      <c r="E6">
        <v>15</v>
      </c>
      <c r="G6">
        <f t="shared" si="0"/>
        <v>49</v>
      </c>
    </row>
    <row r="7" spans="1:7" ht="12.75">
      <c r="A7" t="s">
        <v>3</v>
      </c>
      <c r="B7">
        <v>24</v>
      </c>
      <c r="C7">
        <v>16</v>
      </c>
      <c r="E7">
        <v>3</v>
      </c>
      <c r="G7">
        <f t="shared" si="0"/>
        <v>43</v>
      </c>
    </row>
    <row r="8" spans="1:7" ht="12.75">
      <c r="A8" t="s">
        <v>4</v>
      </c>
      <c r="B8">
        <v>15</v>
      </c>
      <c r="C8">
        <v>15</v>
      </c>
      <c r="E8">
        <v>8</v>
      </c>
      <c r="G8">
        <f t="shared" si="0"/>
        <v>38</v>
      </c>
    </row>
    <row r="9" spans="1:7" ht="12.75">
      <c r="A9" t="s">
        <v>5</v>
      </c>
      <c r="B9">
        <v>25</v>
      </c>
      <c r="C9">
        <v>27</v>
      </c>
      <c r="D9">
        <v>7</v>
      </c>
      <c r="E9">
        <v>0</v>
      </c>
      <c r="F9">
        <v>60</v>
      </c>
      <c r="G9">
        <f t="shared" si="0"/>
        <v>119</v>
      </c>
    </row>
    <row r="10" spans="1:7" ht="12.75">
      <c r="A10" t="s">
        <v>6</v>
      </c>
      <c r="B10">
        <v>27</v>
      </c>
      <c r="C10">
        <v>25</v>
      </c>
      <c r="D10">
        <v>3</v>
      </c>
      <c r="E10">
        <v>11</v>
      </c>
      <c r="G10">
        <f t="shared" si="0"/>
        <v>66</v>
      </c>
    </row>
    <row r="12" spans="1:7" ht="12.75">
      <c r="A12" t="s">
        <v>7</v>
      </c>
      <c r="B12">
        <v>22</v>
      </c>
      <c r="C12">
        <v>18</v>
      </c>
      <c r="E12">
        <v>7</v>
      </c>
      <c r="G12">
        <f t="shared" si="0"/>
        <v>47</v>
      </c>
    </row>
    <row r="13" spans="1:7" ht="12.75">
      <c r="A13" t="s">
        <v>8</v>
      </c>
      <c r="B13">
        <v>20</v>
      </c>
      <c r="C13">
        <v>31</v>
      </c>
      <c r="D13">
        <v>7</v>
      </c>
      <c r="E13">
        <v>12</v>
      </c>
      <c r="F13">
        <v>10</v>
      </c>
      <c r="G13">
        <f t="shared" si="0"/>
        <v>80</v>
      </c>
    </row>
    <row r="14" spans="1:7" ht="12.75">
      <c r="A14" t="s">
        <v>9</v>
      </c>
      <c r="B14">
        <v>13</v>
      </c>
      <c r="C14">
        <v>19</v>
      </c>
      <c r="E14">
        <v>0</v>
      </c>
      <c r="G14">
        <f t="shared" si="0"/>
        <v>32</v>
      </c>
    </row>
    <row r="15" spans="1:7" ht="12.75">
      <c r="A15" t="s">
        <v>10</v>
      </c>
      <c r="B15">
        <v>26</v>
      </c>
      <c r="C15">
        <v>24</v>
      </c>
      <c r="D15">
        <v>1</v>
      </c>
      <c r="E15">
        <v>15</v>
      </c>
      <c r="F15">
        <v>15</v>
      </c>
      <c r="G15">
        <f t="shared" si="0"/>
        <v>81</v>
      </c>
    </row>
    <row r="16" spans="1:7" ht="12.75">
      <c r="A16" t="s">
        <v>11</v>
      </c>
      <c r="B16">
        <v>22</v>
      </c>
      <c r="C16">
        <v>9</v>
      </c>
      <c r="E16">
        <v>3</v>
      </c>
      <c r="G16">
        <f t="shared" si="0"/>
        <v>34</v>
      </c>
    </row>
    <row r="17" spans="1:7" ht="12.75">
      <c r="A17" t="s">
        <v>12</v>
      </c>
      <c r="B17">
        <v>29</v>
      </c>
      <c r="C17">
        <v>24</v>
      </c>
      <c r="D17">
        <v>7</v>
      </c>
      <c r="E17">
        <v>8</v>
      </c>
      <c r="F17">
        <v>25</v>
      </c>
      <c r="G17">
        <f t="shared" si="0"/>
        <v>93</v>
      </c>
    </row>
    <row r="18" spans="1:7" ht="12.75">
      <c r="A18" t="s">
        <v>13</v>
      </c>
      <c r="B18">
        <v>19</v>
      </c>
      <c r="C18">
        <v>22</v>
      </c>
      <c r="D18">
        <v>1</v>
      </c>
      <c r="E18">
        <v>3</v>
      </c>
      <c r="G18">
        <f t="shared" si="0"/>
        <v>45</v>
      </c>
    </row>
    <row r="19" spans="1:7" ht="12.75">
      <c r="A19" t="s">
        <v>14</v>
      </c>
      <c r="B19">
        <v>9</v>
      </c>
      <c r="C19">
        <v>19</v>
      </c>
      <c r="E19">
        <v>2</v>
      </c>
      <c r="G19">
        <f t="shared" si="0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Lorella</cp:lastModifiedBy>
  <cp:lastPrinted>2015-06-02T12:43:38Z</cp:lastPrinted>
  <dcterms:created xsi:type="dcterms:W3CDTF">2007-05-02T10:53:09Z</dcterms:created>
  <dcterms:modified xsi:type="dcterms:W3CDTF">2017-05-30T20:31:55Z</dcterms:modified>
  <cp:category/>
  <cp:version/>
  <cp:contentType/>
  <cp:contentStatus/>
</cp:coreProperties>
</file>