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tabRatio="601" activeTab="2"/>
  </bookViews>
  <sheets>
    <sheet name="Rose" sheetId="1" r:id="rId1"/>
    <sheet name="Inserisci Voti" sheetId="2" r:id="rId2"/>
    <sheet name="SuperCoppa" sheetId="3" r:id="rId3"/>
  </sheets>
  <definedNames>
    <definedName name="_xlnm._FilterDatabase" localSheetId="1" hidden="1">'Inserisci Voti'!$W$1:$Y$178</definedName>
  </definedNames>
  <calcPr fullCalcOnLoad="1"/>
</workbook>
</file>

<file path=xl/sharedStrings.xml><?xml version="1.0" encoding="utf-8"?>
<sst xmlns="http://schemas.openxmlformats.org/spreadsheetml/2006/main" count="1271" uniqueCount="688">
  <si>
    <t>PANCHINA</t>
  </si>
  <si>
    <t>VOTO</t>
  </si>
  <si>
    <t>GOL FATTI</t>
  </si>
  <si>
    <t>GOL SUBITI</t>
  </si>
  <si>
    <t>RIG. SBAGL.</t>
  </si>
  <si>
    <t>RIG. PARATI</t>
  </si>
  <si>
    <t>AUTO GOL</t>
  </si>
  <si>
    <t>Fatt. Campo</t>
  </si>
  <si>
    <t>Tot Squadra</t>
  </si>
  <si>
    <t>TOT. CALCIAT.</t>
  </si>
  <si>
    <t>AMM ESP</t>
  </si>
  <si>
    <t>Gol Squadra</t>
  </si>
  <si>
    <t>Titolari da sostituire =</t>
  </si>
  <si>
    <t>Squadra</t>
  </si>
  <si>
    <t>PT</t>
  </si>
  <si>
    <t>PtV</t>
  </si>
  <si>
    <t>PtN</t>
  </si>
  <si>
    <t>PtP</t>
  </si>
  <si>
    <t>RtF</t>
  </si>
  <si>
    <t>RtS</t>
  </si>
  <si>
    <t>SomT</t>
  </si>
  <si>
    <t>1</t>
  </si>
  <si>
    <t>RISULTATI GIORNATA</t>
  </si>
  <si>
    <t>FTM1</t>
  </si>
  <si>
    <t>FTM2</t>
  </si>
  <si>
    <t>PT1</t>
  </si>
  <si>
    <t>PT2</t>
  </si>
  <si>
    <t>Totale con FantaVoto</t>
  </si>
  <si>
    <t>Verifica</t>
  </si>
  <si>
    <t>FANTASQ</t>
  </si>
  <si>
    <t>Roma</t>
  </si>
  <si>
    <t>X</t>
  </si>
  <si>
    <t>CALC31</t>
  </si>
  <si>
    <t>CALC32</t>
  </si>
  <si>
    <t>CALC33</t>
  </si>
  <si>
    <t>CALC34</t>
  </si>
  <si>
    <t>CALC35</t>
  </si>
  <si>
    <t>CALC36</t>
  </si>
  <si>
    <t>CALC37</t>
  </si>
  <si>
    <t>CALC38</t>
  </si>
  <si>
    <t>CALC39</t>
  </si>
  <si>
    <t>CALC40</t>
  </si>
  <si>
    <t>Controllo calciatori-squadre Serie A (parte sx del foglio)</t>
  </si>
  <si>
    <t>Controllo calciatori-squadre Serie A (parte dx del foglio)</t>
  </si>
  <si>
    <t>Lazio</t>
  </si>
  <si>
    <t>Milan</t>
  </si>
  <si>
    <t>Fiorentina</t>
  </si>
  <si>
    <t>Inter</t>
  </si>
  <si>
    <t>Udinese</t>
  </si>
  <si>
    <t>A</t>
  </si>
  <si>
    <t>P</t>
  </si>
  <si>
    <t>D</t>
  </si>
  <si>
    <t>C</t>
  </si>
  <si>
    <t>Modulo</t>
  </si>
  <si>
    <t>CLASSIFICA</t>
  </si>
  <si>
    <t>Titolari</t>
  </si>
  <si>
    <t>Genoa</t>
  </si>
  <si>
    <t>Juventus</t>
  </si>
  <si>
    <t>Napoli</t>
  </si>
  <si>
    <t>Atalanta</t>
  </si>
  <si>
    <t>Sampdoria</t>
  </si>
  <si>
    <t>Torino</t>
  </si>
  <si>
    <t>CALC29</t>
  </si>
  <si>
    <t>CALC30</t>
  </si>
  <si>
    <t>CALC28</t>
  </si>
  <si>
    <t>Sassuolo</t>
  </si>
  <si>
    <t>DESTRO</t>
  </si>
  <si>
    <t>Rigoristi</t>
  </si>
  <si>
    <t>PJANIC</t>
  </si>
  <si>
    <t>MATRI</t>
  </si>
  <si>
    <t>Bologna</t>
  </si>
  <si>
    <t>BELOTTI</t>
  </si>
  <si>
    <t>LAZOVIC</t>
  </si>
  <si>
    <t>MANOLAS</t>
  </si>
  <si>
    <t>PAVOLETTI</t>
  </si>
  <si>
    <t>Cagliari</t>
  </si>
  <si>
    <t>CONSIGLI</t>
  </si>
  <si>
    <t>PEGOLO</t>
  </si>
  <si>
    <t>ALEX SANDRO</t>
  </si>
  <si>
    <t>BONUCCI</t>
  </si>
  <si>
    <t>CONTI</t>
  </si>
  <si>
    <t>MASIELLO</t>
  </si>
  <si>
    <t>BADELJ</t>
  </si>
  <si>
    <t>BENASSI</t>
  </si>
  <si>
    <t>DUNCAN</t>
  </si>
  <si>
    <t>NAINGGOLAN</t>
  </si>
  <si>
    <t>SUSO</t>
  </si>
  <si>
    <t>CHIELLINI</t>
  </si>
  <si>
    <t>FELIPE</t>
  </si>
  <si>
    <t>TOMOVIC</t>
  </si>
  <si>
    <t>BIRSA</t>
  </si>
  <si>
    <t>DI FRANCESCO</t>
  </si>
  <si>
    <t>VERDI</t>
  </si>
  <si>
    <t>CAPRARI</t>
  </si>
  <si>
    <t>LOPEZ</t>
  </si>
  <si>
    <t>MILIK</t>
  </si>
  <si>
    <t>REGINI</t>
  </si>
  <si>
    <t>JOAO PEDRO</t>
  </si>
  <si>
    <t>MERTENS</t>
  </si>
  <si>
    <t>ZIELINSKI</t>
  </si>
  <si>
    <t>CALLEJON</t>
  </si>
  <si>
    <t>LAPADULA</t>
  </si>
  <si>
    <t>DA COSTA</t>
  </si>
  <si>
    <t>DE SILVESTRI</t>
  </si>
  <si>
    <t>DE VRIJ</t>
  </si>
  <si>
    <t>LIROLA</t>
  </si>
  <si>
    <t>CUADRADO</t>
  </si>
  <si>
    <t>IAGO FALQUE</t>
  </si>
  <si>
    <t>POLITANO</t>
  </si>
  <si>
    <t>SAPONARA</t>
  </si>
  <si>
    <t>MANDZUKIC</t>
  </si>
  <si>
    <t>THEREAU</t>
  </si>
  <si>
    <t>SIMEONE</t>
  </si>
  <si>
    <t>IZZO</t>
  </si>
  <si>
    <t>BIRAGHI</t>
  </si>
  <si>
    <t>GRASSI</t>
  </si>
  <si>
    <t>SKORUPSKI</t>
  </si>
  <si>
    <t>FLORENZI</t>
  </si>
  <si>
    <t>BERNARDESCHI</t>
  </si>
  <si>
    <t>DE PAUL</t>
  </si>
  <si>
    <t>HANDANOVIC</t>
  </si>
  <si>
    <t>ANSALDI</t>
  </si>
  <si>
    <t>PELUSO</t>
  </si>
  <si>
    <t>RINCON</t>
  </si>
  <si>
    <t>PEROTTI</t>
  </si>
  <si>
    <t>HYSAJ</t>
  </si>
  <si>
    <t>KREJCI</t>
  </si>
  <si>
    <t>KHEDIRA</t>
  </si>
  <si>
    <t>PAROLO</t>
  </si>
  <si>
    <t>ILICIC</t>
  </si>
  <si>
    <t>D'AMBROSIO</t>
  </si>
  <si>
    <t>BONAVENTURA</t>
  </si>
  <si>
    <t>Tot. Supplementari</t>
  </si>
  <si>
    <t>Supplementaristi</t>
  </si>
  <si>
    <t>GOLLINI</t>
  </si>
  <si>
    <t>BASTONI</t>
  </si>
  <si>
    <t>CALDARA</t>
  </si>
  <si>
    <t>CASTAGNE</t>
  </si>
  <si>
    <t>HATEBOER</t>
  </si>
  <si>
    <t>MANCINI</t>
  </si>
  <si>
    <t>PALOMINO</t>
  </si>
  <si>
    <t>TOLOI</t>
  </si>
  <si>
    <t>CRISTANTE</t>
  </si>
  <si>
    <t>FREULER</t>
  </si>
  <si>
    <t>GOSENS</t>
  </si>
  <si>
    <t>KURTIC</t>
  </si>
  <si>
    <t>SPINAZZOLA</t>
  </si>
  <si>
    <t>ORSOLINI</t>
  </si>
  <si>
    <t>PETAGNA</t>
  </si>
  <si>
    <t>DE ROON</t>
  </si>
  <si>
    <t>DJIMSITI</t>
  </si>
  <si>
    <t>CATALDI</t>
  </si>
  <si>
    <t>CICIRETTI</t>
  </si>
  <si>
    <t>D'ALESSANDRO</t>
  </si>
  <si>
    <t>PARIGINI</t>
  </si>
  <si>
    <t>MIRANTE</t>
  </si>
  <si>
    <t>MBAYE</t>
  </si>
  <si>
    <t>POLI</t>
  </si>
  <si>
    <t>PULGAR</t>
  </si>
  <si>
    <t>PALACIO</t>
  </si>
  <si>
    <t>DE MAIO</t>
  </si>
  <si>
    <t>CRAGNO</t>
  </si>
  <si>
    <t>CEPPITELLI</t>
  </si>
  <si>
    <t>PISACANE</t>
  </si>
  <si>
    <t>ROMAGNA</t>
  </si>
  <si>
    <t>BARELLA</t>
  </si>
  <si>
    <t>CIGARINI</t>
  </si>
  <si>
    <t>DEIOLA</t>
  </si>
  <si>
    <t>DESSENA</t>
  </si>
  <si>
    <t>FARAGO'</t>
  </si>
  <si>
    <t>IONITA</t>
  </si>
  <si>
    <t>FARIAS</t>
  </si>
  <si>
    <t>CALC26</t>
  </si>
  <si>
    <t>CALC27</t>
  </si>
  <si>
    <t>SECULIN</t>
  </si>
  <si>
    <t>BANI</t>
  </si>
  <si>
    <t>CACCIATORE</t>
  </si>
  <si>
    <t>CASTRO</t>
  </si>
  <si>
    <t>DEPAOLI</t>
  </si>
  <si>
    <t>RADOVANOVIC</t>
  </si>
  <si>
    <t>INGLESE</t>
  </si>
  <si>
    <t>LERIS</t>
  </si>
  <si>
    <t>STEPINSKI</t>
  </si>
  <si>
    <t>CECCHERINI</t>
  </si>
  <si>
    <t>MANDRAGORA</t>
  </si>
  <si>
    <t>ROMERO</t>
  </si>
  <si>
    <t>DRAGOWSKI</t>
  </si>
  <si>
    <t>SPORTIELLO</t>
  </si>
  <si>
    <t>LAURINI</t>
  </si>
  <si>
    <t>MILENKOVIC</t>
  </si>
  <si>
    <t>CHIESA</t>
  </si>
  <si>
    <t>VERETOUT</t>
  </si>
  <si>
    <t>BABACAR</t>
  </si>
  <si>
    <t>EYSSERIC</t>
  </si>
  <si>
    <t>PEZZELLA GE.</t>
  </si>
  <si>
    <t>PERIN</t>
  </si>
  <si>
    <t>BIRASCHI</t>
  </si>
  <si>
    <t>ROSSETTINI</t>
  </si>
  <si>
    <t>LAXALT</t>
  </si>
  <si>
    <t>PANDEV</t>
  </si>
  <si>
    <t>BERNI</t>
  </si>
  <si>
    <t>PADELLI</t>
  </si>
  <si>
    <t>DALBERT</t>
  </si>
  <si>
    <t>RANOCCHIA</t>
  </si>
  <si>
    <t>SANTON</t>
  </si>
  <si>
    <t>SKRINIAR</t>
  </si>
  <si>
    <t>BROZOVIC</t>
  </si>
  <si>
    <t>CANDREVA</t>
  </si>
  <si>
    <t>GAGLIARDINI</t>
  </si>
  <si>
    <t>VECINO</t>
  </si>
  <si>
    <t>PINAMONTI</t>
  </si>
  <si>
    <t>CALC25</t>
  </si>
  <si>
    <t>BORJA VALERO</t>
  </si>
  <si>
    <t>PINSOGLIO</t>
  </si>
  <si>
    <t>SZCZESNY</t>
  </si>
  <si>
    <t>ASAMOAH</t>
  </si>
  <si>
    <t>RUGANI</t>
  </si>
  <si>
    <t>BENTANCUR</t>
  </si>
  <si>
    <t>MATUIDI</t>
  </si>
  <si>
    <t>DYBALA</t>
  </si>
  <si>
    <t>HIGUAIN</t>
  </si>
  <si>
    <t>PJACA</t>
  </si>
  <si>
    <t>THIAM</t>
  </si>
  <si>
    <t>DE SCIGLIO</t>
  </si>
  <si>
    <t>DOUGLAS COSTA</t>
  </si>
  <si>
    <t>GUERRIERI</t>
  </si>
  <si>
    <t>MARCHETTI</t>
  </si>
  <si>
    <t>STRAKOSHA</t>
  </si>
  <si>
    <t>BASTOS</t>
  </si>
  <si>
    <t>PATRIC</t>
  </si>
  <si>
    <t>LEIVA</t>
  </si>
  <si>
    <t>LULIC</t>
  </si>
  <si>
    <t>MARUSIC</t>
  </si>
  <si>
    <t>MURGIA</t>
  </si>
  <si>
    <t>CAICEDO</t>
  </si>
  <si>
    <t>IMMOBILE</t>
  </si>
  <si>
    <t>LUIZ FELIPE</t>
  </si>
  <si>
    <t>LUIS ALBERTO</t>
  </si>
  <si>
    <t>CALABRIA</t>
  </si>
  <si>
    <t>MUSACCHIO</t>
  </si>
  <si>
    <t>ROMAGNOLI</t>
  </si>
  <si>
    <t>BIGLIA</t>
  </si>
  <si>
    <t>CALHANOGLU</t>
  </si>
  <si>
    <t>LOCATELLI</t>
  </si>
  <si>
    <t>BORINI</t>
  </si>
  <si>
    <t>DONNARUMMA G.</t>
  </si>
  <si>
    <t>ZAPATA C.</t>
  </si>
  <si>
    <t>REINA</t>
  </si>
  <si>
    <t>SEPE</t>
  </si>
  <si>
    <t>CHIRICHES</t>
  </si>
  <si>
    <t>GHOULAM</t>
  </si>
  <si>
    <t>KOULIBALY</t>
  </si>
  <si>
    <t>MAKSIMOVIC</t>
  </si>
  <si>
    <t>TONELLI</t>
  </si>
  <si>
    <t>ALLAN</t>
  </si>
  <si>
    <t>DIAWARA</t>
  </si>
  <si>
    <t>ROG</t>
  </si>
  <si>
    <t>INSIGNE</t>
  </si>
  <si>
    <t>MARIO RUI</t>
  </si>
  <si>
    <t>FAZIO</t>
  </si>
  <si>
    <t>KOLAROV</t>
  </si>
  <si>
    <t>DEFREL</t>
  </si>
  <si>
    <t>DZEKO</t>
  </si>
  <si>
    <t>UNDER</t>
  </si>
  <si>
    <t>JUAN JESUS</t>
  </si>
  <si>
    <t>BERESZYNSKI</t>
  </si>
  <si>
    <t>MURRU</t>
  </si>
  <si>
    <t>SALA</t>
  </si>
  <si>
    <t>BARRETO</t>
  </si>
  <si>
    <t>LINETTY</t>
  </si>
  <si>
    <t>DJURICIC</t>
  </si>
  <si>
    <t>QUAGLIARELLA</t>
  </si>
  <si>
    <t>RAMIREZ</t>
  </si>
  <si>
    <t>FERRARI G.</t>
  </si>
  <si>
    <t>ZAPATA D.</t>
  </si>
  <si>
    <t>ACERBI</t>
  </si>
  <si>
    <t>DELL'ORCO</t>
  </si>
  <si>
    <t>GOLDANIGA</t>
  </si>
  <si>
    <t>ROGERIO</t>
  </si>
  <si>
    <t>ADJAPONG</t>
  </si>
  <si>
    <t>CASSATA</t>
  </si>
  <si>
    <t>MAGNANELLI</t>
  </si>
  <si>
    <t>MAZZITELLI</t>
  </si>
  <si>
    <t>MISSIROLI</t>
  </si>
  <si>
    <t>SENSI</t>
  </si>
  <si>
    <t>MERET</t>
  </si>
  <si>
    <t>MATTIELLO</t>
  </si>
  <si>
    <t>SALAMON</t>
  </si>
  <si>
    <t>VICARI</t>
  </si>
  <si>
    <t>LAZZARI</t>
  </si>
  <si>
    <t>VITALE</t>
  </si>
  <si>
    <t>VIVIANI</t>
  </si>
  <si>
    <t>FLOCCARI</t>
  </si>
  <si>
    <t>PALOSCHI</t>
  </si>
  <si>
    <t>Spal</t>
  </si>
  <si>
    <t>SIRIGU</t>
  </si>
  <si>
    <t>BONIFAZI</t>
  </si>
  <si>
    <t>LYANCO</t>
  </si>
  <si>
    <t>N'KOULOU</t>
  </si>
  <si>
    <t>BASELLI</t>
  </si>
  <si>
    <t>BERENGUER</t>
  </si>
  <si>
    <t>VALDIFIORI</t>
  </si>
  <si>
    <t>EDERA</t>
  </si>
  <si>
    <t>DANILO</t>
  </si>
  <si>
    <t>NUYTINCK</t>
  </si>
  <si>
    <t>SAMIR</t>
  </si>
  <si>
    <t>BARAK</t>
  </si>
  <si>
    <t>FOFANA</t>
  </si>
  <si>
    <t>JANKTO</t>
  </si>
  <si>
    <t>LASAGNA</t>
  </si>
  <si>
    <t>PEZZELLA GI.</t>
  </si>
  <si>
    <t>NICOLAS</t>
  </si>
  <si>
    <t>CACERES</t>
  </si>
  <si>
    <t>BESSA</t>
  </si>
  <si>
    <t>ROMULO</t>
  </si>
  <si>
    <t>VALOTI</t>
  </si>
  <si>
    <t>FARES</t>
  </si>
  <si>
    <t>FERRARI A.</t>
  </si>
  <si>
    <t>PASALIC</t>
  </si>
  <si>
    <t>PESSINA</t>
  </si>
  <si>
    <t>RECA</t>
  </si>
  <si>
    <t>BARROW</t>
  </si>
  <si>
    <t>GOMEZ</t>
  </si>
  <si>
    <t>PIRANA</t>
  </si>
  <si>
    <t>CORBO</t>
  </si>
  <si>
    <t>DIJKS</t>
  </si>
  <si>
    <t>PAZ</t>
  </si>
  <si>
    <t>DZEMAILI</t>
  </si>
  <si>
    <t>SVANBERG</t>
  </si>
  <si>
    <t>SANTANDER</t>
  </si>
  <si>
    <t>ARESTI</t>
  </si>
  <si>
    <t>KLAVAN</t>
  </si>
  <si>
    <t>LYKOGIANNIS</t>
  </si>
  <si>
    <t>PAJAC</t>
  </si>
  <si>
    <t>CERRI</t>
  </si>
  <si>
    <t>TERRACCIANO</t>
  </si>
  <si>
    <t>RASMUSSEN</t>
  </si>
  <si>
    <t>BENNACER</t>
  </si>
  <si>
    <t>KRUNIC</t>
  </si>
  <si>
    <t>TRAORE'</t>
  </si>
  <si>
    <t>CAPUTO</t>
  </si>
  <si>
    <t>DI LORENZO</t>
  </si>
  <si>
    <t>DABO</t>
  </si>
  <si>
    <t>SOTTIL</t>
  </si>
  <si>
    <t>VLAHOVIC</t>
  </si>
  <si>
    <t>GHIGLIONE</t>
  </si>
  <si>
    <t>VODISEK</t>
  </si>
  <si>
    <t>CRISCITO</t>
  </si>
  <si>
    <t>GUNTER</t>
  </si>
  <si>
    <t>SANDRO</t>
  </si>
  <si>
    <t>FAVILLI</t>
  </si>
  <si>
    <t>KOUAME'</t>
  </si>
  <si>
    <t>PIATEK</t>
  </si>
  <si>
    <t>RADU I.</t>
  </si>
  <si>
    <t>MARTINEZ</t>
  </si>
  <si>
    <t>CAN</t>
  </si>
  <si>
    <t>RONALDO</t>
  </si>
  <si>
    <t>PROTO</t>
  </si>
  <si>
    <t>DURMISI</t>
  </si>
  <si>
    <t>MINALA</t>
  </si>
  <si>
    <t>CORREA</t>
  </si>
  <si>
    <t>RADU S.</t>
  </si>
  <si>
    <t>CASTILLEJO</t>
  </si>
  <si>
    <t>KESSIE'</t>
  </si>
  <si>
    <t>KARNEZIS</t>
  </si>
  <si>
    <t>OSPINA</t>
  </si>
  <si>
    <t>LUPERTO</t>
  </si>
  <si>
    <t>MALCUIT</t>
  </si>
  <si>
    <t>RUIZ</t>
  </si>
  <si>
    <t>YOUNES</t>
  </si>
  <si>
    <t>DIMARCO</t>
  </si>
  <si>
    <t>GAGLIOLO</t>
  </si>
  <si>
    <t>IACOPONI</t>
  </si>
  <si>
    <t>SIERRALTA</t>
  </si>
  <si>
    <t>BARILLA'</t>
  </si>
  <si>
    <t>MUNARI</t>
  </si>
  <si>
    <t>SCOZZARELLA</t>
  </si>
  <si>
    <t>GERVINHO</t>
  </si>
  <si>
    <t>SILIGARDI</t>
  </si>
  <si>
    <t>SPROCATI</t>
  </si>
  <si>
    <t>Parma</t>
  </si>
  <si>
    <t>BRUNO ALVES</t>
  </si>
  <si>
    <t>DI GAUDIO</t>
  </si>
  <si>
    <t>FUZATO</t>
  </si>
  <si>
    <t>OLSEN</t>
  </si>
  <si>
    <t>PASTORE</t>
  </si>
  <si>
    <t>ZANIOLO</t>
  </si>
  <si>
    <t>KLUIVERT</t>
  </si>
  <si>
    <t>AUDERO</t>
  </si>
  <si>
    <t>COLLEY</t>
  </si>
  <si>
    <t>EKDAL</t>
  </si>
  <si>
    <t>VIEIRA</t>
  </si>
  <si>
    <t>MAGNANI</t>
  </si>
  <si>
    <t>MARLON</t>
  </si>
  <si>
    <t>BOATENG</t>
  </si>
  <si>
    <t>BOURABIA</t>
  </si>
  <si>
    <t>BOGA</t>
  </si>
  <si>
    <t>RASPADORI</t>
  </si>
  <si>
    <t>CIONEK</t>
  </si>
  <si>
    <t>ESPOSITO</t>
  </si>
  <si>
    <t>MONCINI</t>
  </si>
  <si>
    <t>ROSATI</t>
  </si>
  <si>
    <t>AINA</t>
  </si>
  <si>
    <t>BREMER</t>
  </si>
  <si>
    <t>DJIDJI</t>
  </si>
  <si>
    <t>LUKIC</t>
  </si>
  <si>
    <t>MEITE'</t>
  </si>
  <si>
    <t>SORIANO</t>
  </si>
  <si>
    <t>ZAZA</t>
  </si>
  <si>
    <t>MUSSO</t>
  </si>
  <si>
    <t>OPOKU</t>
  </si>
  <si>
    <t>TROOST-EKONG</t>
  </si>
  <si>
    <t>BADU</t>
  </si>
  <si>
    <t>PUSSETTO</t>
  </si>
  <si>
    <t>TEODORCZYK</t>
  </si>
  <si>
    <t>TER AVEST</t>
  </si>
  <si>
    <t>BERISHA V.</t>
  </si>
  <si>
    <t>BERISHA E.</t>
  </si>
  <si>
    <t>Brozovic</t>
  </si>
  <si>
    <t>PELLEGRINI LO.</t>
  </si>
  <si>
    <t>PELLEGRINI LU.</t>
  </si>
  <si>
    <t>Supercoppa - (11°)</t>
  </si>
  <si>
    <t>SuperCoppa</t>
  </si>
  <si>
    <t>In verde, il vincitore della SuperCoppa</t>
  </si>
  <si>
    <t>OUZO</t>
  </si>
  <si>
    <t>VALLEVERTA</t>
  </si>
  <si>
    <t>Szczesny</t>
  </si>
  <si>
    <t>Lopez</t>
  </si>
  <si>
    <t>Buffon</t>
  </si>
  <si>
    <t>Manolas</t>
  </si>
  <si>
    <t>Palomino</t>
  </si>
  <si>
    <t>Radu S.</t>
  </si>
  <si>
    <t>Fazio</t>
  </si>
  <si>
    <t>De Silvestri</t>
  </si>
  <si>
    <t>Mario Rui</t>
  </si>
  <si>
    <t>Murru</t>
  </si>
  <si>
    <t>Bruno Alves</t>
  </si>
  <si>
    <t>Ramsey</t>
  </si>
  <si>
    <t>Matuidi</t>
  </si>
  <si>
    <t>Can</t>
  </si>
  <si>
    <t>Rog</t>
  </si>
  <si>
    <t>Pjanic</t>
  </si>
  <si>
    <t>Nainggolan</t>
  </si>
  <si>
    <t>Cuadrado</t>
  </si>
  <si>
    <t>Bernardeschi</t>
  </si>
  <si>
    <t>Higuain</t>
  </si>
  <si>
    <t>Zaza</t>
  </si>
  <si>
    <t>Palacio</t>
  </si>
  <si>
    <t>Paloschi</t>
  </si>
  <si>
    <t>Petagna</t>
  </si>
  <si>
    <t>Gervinho</t>
  </si>
  <si>
    <t>Dragowski</t>
  </si>
  <si>
    <t>Skorupski</t>
  </si>
  <si>
    <t>Da Costa</t>
  </si>
  <si>
    <t>Skriniar</t>
  </si>
  <si>
    <t>Ghoulam</t>
  </si>
  <si>
    <t>Lirola</t>
  </si>
  <si>
    <t>Asamoah</t>
  </si>
  <si>
    <t>Kjaer</t>
  </si>
  <si>
    <t>Candreva</t>
  </si>
  <si>
    <t>Douglas Costa</t>
  </si>
  <si>
    <t>Zaccagni</t>
  </si>
  <si>
    <t>Linetty</t>
  </si>
  <si>
    <t>Poli</t>
  </si>
  <si>
    <t>Lukaku R.</t>
  </si>
  <si>
    <t>Pinamonti</t>
  </si>
  <si>
    <t>Leao</t>
  </si>
  <si>
    <t>Sansone</t>
  </si>
  <si>
    <t>Stepinski</t>
  </si>
  <si>
    <t>Karamoh</t>
  </si>
  <si>
    <t>Ouzo</t>
  </si>
  <si>
    <t>Valleverta</t>
  </si>
  <si>
    <t>Brescia</t>
  </si>
  <si>
    <t>Lecce</t>
  </si>
  <si>
    <t>Verona</t>
  </si>
  <si>
    <t>ALFONSO</t>
  </si>
  <si>
    <t>BRANCOLINI</t>
  </si>
  <si>
    <t>JANDREI</t>
  </si>
  <si>
    <t>BUFFON</t>
  </si>
  <si>
    <t>BLEVE</t>
  </si>
  <si>
    <t>DONNARUMMA AN.</t>
  </si>
  <si>
    <t>ALASTRA</t>
  </si>
  <si>
    <t>BERARDI A.</t>
  </si>
  <si>
    <t>ROSSI</t>
  </si>
  <si>
    <t>MOLLA</t>
  </si>
  <si>
    <t>ANDRENACCI</t>
  </si>
  <si>
    <t>CHIRONI</t>
  </si>
  <si>
    <t>COLOMBI</t>
  </si>
  <si>
    <t>AVOGADRI</t>
  </si>
  <si>
    <t>LETICA</t>
  </si>
  <si>
    <t>RADUNOVIC</t>
  </si>
  <si>
    <t>JORONEN</t>
  </si>
  <si>
    <t>GABRIEL</t>
  </si>
  <si>
    <t>FALCONE</t>
  </si>
  <si>
    <t>RUSSO</t>
  </si>
  <si>
    <t>UJKANI</t>
  </si>
  <si>
    <t>PERISAN</t>
  </si>
  <si>
    <t>SILVESTRI</t>
  </si>
  <si>
    <t>SARR</t>
  </si>
  <si>
    <t>CHANCELLOR</t>
  </si>
  <si>
    <t>RAFAEL</t>
  </si>
  <si>
    <t>VARGIC</t>
  </si>
  <si>
    <t>VIGORITO</t>
  </si>
  <si>
    <t>CETIN</t>
  </si>
  <si>
    <t>CANNISTRA'</t>
  </si>
  <si>
    <t>ZACCAGNO</t>
  </si>
  <si>
    <t>BECAO</t>
  </si>
  <si>
    <t>BOCCHETTI</t>
  </si>
  <si>
    <t>CISTANA</t>
  </si>
  <si>
    <t>ANKERSEN</t>
  </si>
  <si>
    <t>BENZAR</t>
  </si>
  <si>
    <t>DARMIAN</t>
  </si>
  <si>
    <t>AUGELLO</t>
  </si>
  <si>
    <t>CRESCENZI</t>
  </si>
  <si>
    <t>CURCIO</t>
  </si>
  <si>
    <t>BARRECA</t>
  </si>
  <si>
    <t>CALDERONI</t>
  </si>
  <si>
    <t>DUARTE</t>
  </si>
  <si>
    <t>DERMAKU</t>
  </si>
  <si>
    <t>DAWIDOWICZ</t>
  </si>
  <si>
    <t>IBANEZ</t>
  </si>
  <si>
    <t>GASTALDELLO</t>
  </si>
  <si>
    <t>CASASOLA</t>
  </si>
  <si>
    <t>GABBIA</t>
  </si>
  <si>
    <t>CHABOT</t>
  </si>
  <si>
    <t>MULDUR</t>
  </si>
  <si>
    <t>IGOR</t>
  </si>
  <si>
    <t>EMPEREUR</t>
  </si>
  <si>
    <t>KJAER</t>
  </si>
  <si>
    <t>DUMANCIC</t>
  </si>
  <si>
    <t>HERNANDEZ</t>
  </si>
  <si>
    <t>FARAONI</t>
  </si>
  <si>
    <t>DENSWIL</t>
  </si>
  <si>
    <t>MARTELLA</t>
  </si>
  <si>
    <t>EL YAMIQ</t>
  </si>
  <si>
    <t>DE LIGT</t>
  </si>
  <si>
    <t>FIAMOZZI</t>
  </si>
  <si>
    <t>BUONGIORNO</t>
  </si>
  <si>
    <t>MATEJU</t>
  </si>
  <si>
    <t>RANIERI</t>
  </si>
  <si>
    <t>GODIN</t>
  </si>
  <si>
    <t>LUKAKU J.</t>
  </si>
  <si>
    <t>GALLO</t>
  </si>
  <si>
    <t>RODRIGUEZ</t>
  </si>
  <si>
    <t>STRYGER LARSEN</t>
  </si>
  <si>
    <t>KUMBULLA</t>
  </si>
  <si>
    <t>SABELLI</t>
  </si>
  <si>
    <t>PINNA</t>
  </si>
  <si>
    <t>DEMIRAL</t>
  </si>
  <si>
    <t>LUCIONI</t>
  </si>
  <si>
    <t>SMALLING</t>
  </si>
  <si>
    <t>MURILLO</t>
  </si>
  <si>
    <t>TOLJAN</t>
  </si>
  <si>
    <t>RRAHMANI</t>
  </si>
  <si>
    <t>ARANA</t>
  </si>
  <si>
    <t>SEMPRINI</t>
  </si>
  <si>
    <t>VENUTI</t>
  </si>
  <si>
    <t>MECCARIELLO</t>
  </si>
  <si>
    <t>BRUGMAN</t>
  </si>
  <si>
    <t>ZAPPACOSTA</t>
  </si>
  <si>
    <t>TRIPALDELLI</t>
  </si>
  <si>
    <t>TOMIYASU</t>
  </si>
  <si>
    <t>BISOLI</t>
  </si>
  <si>
    <t>WALUKIEWICZ</t>
  </si>
  <si>
    <t>AGOUME</t>
  </si>
  <si>
    <t>SILVA</t>
  </si>
  <si>
    <t>PIERNO</t>
  </si>
  <si>
    <t>WESLEY</t>
  </si>
  <si>
    <t>AGUDELO</t>
  </si>
  <si>
    <t>VAVRO</t>
  </si>
  <si>
    <t>RICCARDI</t>
  </si>
  <si>
    <t>HERNANI</t>
  </si>
  <si>
    <t>ROCHA</t>
  </si>
  <si>
    <t>MANGRAVITI</t>
  </si>
  <si>
    <t>CASTROVILLI</t>
  </si>
  <si>
    <t>ANDERSON D.</t>
  </si>
  <si>
    <t>RISPOLI</t>
  </si>
  <si>
    <t>ELMAS</t>
  </si>
  <si>
    <t>KUCKA</t>
  </si>
  <si>
    <t>SINGO</t>
  </si>
  <si>
    <t>AMRABAT</t>
  </si>
  <si>
    <t>MALINOVSKYI</t>
  </si>
  <si>
    <t>MEDEL</t>
  </si>
  <si>
    <t>NDOJ</t>
  </si>
  <si>
    <t>CRISTOFORO</t>
  </si>
  <si>
    <t>JAGIELLO</t>
  </si>
  <si>
    <t>KULUSEVSKI</t>
  </si>
  <si>
    <t>GHION</t>
  </si>
  <si>
    <t>JAJALO</t>
  </si>
  <si>
    <t>LERAGER</t>
  </si>
  <si>
    <t>VERA</t>
  </si>
  <si>
    <t>KYRIAKOPOULOS</t>
  </si>
  <si>
    <t>SCHOUTEN</t>
  </si>
  <si>
    <t>TONALI</t>
  </si>
  <si>
    <t>IMBULA</t>
  </si>
  <si>
    <t>SEMA</t>
  </si>
  <si>
    <t>DANZI</t>
  </si>
  <si>
    <t>TREMOLADA</t>
  </si>
  <si>
    <t>TERZIC</t>
  </si>
  <si>
    <t>LAZARO</t>
  </si>
  <si>
    <t>MAJER</t>
  </si>
  <si>
    <t>ADORANTE</t>
  </si>
  <si>
    <t>WALACE</t>
  </si>
  <si>
    <t>FELIPPE</t>
  </si>
  <si>
    <t>NANDEZ</t>
  </si>
  <si>
    <t>ZURKOWSKI</t>
  </si>
  <si>
    <t>RABIOT</t>
  </si>
  <si>
    <t>MANCOSU</t>
  </si>
  <si>
    <t>GAETANO</t>
  </si>
  <si>
    <t>CORNELIUS</t>
  </si>
  <si>
    <t>ANTONUCCI</t>
  </si>
  <si>
    <t>POMPETTI</t>
  </si>
  <si>
    <t>HENDERSON</t>
  </si>
  <si>
    <t>MURIEL</t>
  </si>
  <si>
    <t>ZMRHAL</t>
  </si>
  <si>
    <t>OLIVA</t>
  </si>
  <si>
    <t>SCHONE</t>
  </si>
  <si>
    <t>RAMSEY</t>
  </si>
  <si>
    <t>PETRICCIONE</t>
  </si>
  <si>
    <t>PAQUETA'</t>
  </si>
  <si>
    <t>THORSBY</t>
  </si>
  <si>
    <t>OBIANG</t>
  </si>
  <si>
    <t>NESTOROVSKI</t>
  </si>
  <si>
    <t>AYE'</t>
  </si>
  <si>
    <t>STURARO</t>
  </si>
  <si>
    <t>SHAKHOV</t>
  </si>
  <si>
    <t>LEAO</t>
  </si>
  <si>
    <t>LLORENTE</t>
  </si>
  <si>
    <t>KALINIC</t>
  </si>
  <si>
    <t>JANKOVIC</t>
  </si>
  <si>
    <t>OKAKA</t>
  </si>
  <si>
    <t>CALC23</t>
  </si>
  <si>
    <t>BALOTELLI</t>
  </si>
  <si>
    <t>ZENNARO</t>
  </si>
  <si>
    <t>LUKAKU R.</t>
  </si>
  <si>
    <t>MILINKOVIC-SAVIC</t>
  </si>
  <si>
    <t>TABANELLI</t>
  </si>
  <si>
    <t>LOZANO</t>
  </si>
  <si>
    <t>KARAMOH</t>
  </si>
  <si>
    <t>BAHLOULI</t>
  </si>
  <si>
    <t>BERARDI D.</t>
  </si>
  <si>
    <t>VELOSO</t>
  </si>
  <si>
    <t>CALC24</t>
  </si>
  <si>
    <t>SANSONE</t>
  </si>
  <si>
    <t>DONNARUMMA AL.</t>
  </si>
  <si>
    <t>HAN</t>
  </si>
  <si>
    <t>TACHTSIDIS</t>
  </si>
  <si>
    <t>REBIC</t>
  </si>
  <si>
    <t>MKHITARYAN</t>
  </si>
  <si>
    <t>BONAZZOLI</t>
  </si>
  <si>
    <t>VERRE</t>
  </si>
  <si>
    <t>GHEZZAL</t>
  </si>
  <si>
    <t>GUMUS</t>
  </si>
  <si>
    <t>TSONEV</t>
  </si>
  <si>
    <t>MILLICO</t>
  </si>
  <si>
    <t>ZACCAGNI</t>
  </si>
  <si>
    <t>SKOV OLSEN</t>
  </si>
  <si>
    <t>MOROSINI</t>
  </si>
  <si>
    <t>MONTIEL</t>
  </si>
  <si>
    <t>SANCHEZ</t>
  </si>
  <si>
    <t>ADEKANYE</t>
  </si>
  <si>
    <t>GABBIADINI</t>
  </si>
  <si>
    <t>STREFEZZA</t>
  </si>
  <si>
    <t>DI CARMINE</t>
  </si>
  <si>
    <t>UHUNAMURE</t>
  </si>
  <si>
    <t>SPALEK</t>
  </si>
  <si>
    <t>RAGATZU</t>
  </si>
  <si>
    <t>PEDRO</t>
  </si>
  <si>
    <t>ANDERSON A.</t>
  </si>
  <si>
    <t>DUBICKAS</t>
  </si>
  <si>
    <t>MARONI</t>
  </si>
  <si>
    <t>TORREGROSSA</t>
  </si>
  <si>
    <t>RIBERY</t>
  </si>
  <si>
    <t>FALCO</t>
  </si>
  <si>
    <t>PAZZINI</t>
  </si>
  <si>
    <t>SANABRIA</t>
  </si>
  <si>
    <t>SALCEDO</t>
  </si>
  <si>
    <t>LA MANTIA</t>
  </si>
  <si>
    <t>RIGONI</t>
  </si>
  <si>
    <t>JONY</t>
  </si>
  <si>
    <t>TUPTA</t>
  </si>
  <si>
    <t>KISHNA</t>
  </si>
  <si>
    <t>LO FASO</t>
  </si>
  <si>
    <t>TUTINO</t>
  </si>
  <si>
    <t>SV</t>
  </si>
  <si>
    <t>UFFICIO</t>
  </si>
  <si>
    <t>Gol Squadra (d.t.s.)</t>
  </si>
  <si>
    <t>d.t.s.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</si>
</sst>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&quot;-&quot;??_-;_-@_-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3"/>
      <name val="Arial"/>
      <family val="2"/>
    </font>
    <font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4"/>
      <color indexed="9"/>
      <name val="Arial"/>
      <family val="2"/>
    </font>
    <font>
      <sz val="10"/>
      <name val="Times New Roman"/>
      <family val="1"/>
    </font>
    <font>
      <b/>
      <sz val="10"/>
      <color indexed="8"/>
      <name val="Verdana"/>
      <family val="2"/>
    </font>
    <font>
      <b/>
      <sz val="10"/>
      <color indexed="12"/>
      <name val="Verdana"/>
      <family val="2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color indexed="9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2"/>
      <color indexed="14"/>
      <name val="Arial"/>
      <family val="2"/>
    </font>
    <font>
      <i/>
      <sz val="10"/>
      <name val="Arial"/>
      <family val="2"/>
    </font>
    <font>
      <b/>
      <sz val="16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sz val="8"/>
      <color indexed="14"/>
      <name val="Arial"/>
      <family val="2"/>
    </font>
    <font>
      <sz val="16"/>
      <name val="Arial"/>
      <family val="2"/>
    </font>
    <font>
      <b/>
      <sz val="10"/>
      <color indexed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12"/>
      <color indexed="10"/>
      <name val="Arial"/>
      <family val="2"/>
    </font>
    <font>
      <b/>
      <sz val="12"/>
      <color indexed="51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C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164" fontId="0" fillId="0" borderId="0" applyFont="0" applyFill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0" fillId="35" borderId="0" xfId="0" applyFill="1" applyAlignment="1">
      <alignment/>
    </xf>
    <xf numFmtId="0" fontId="8" fillId="35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1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4" fillId="0" borderId="13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36" borderId="0" xfId="0" applyFont="1" applyFill="1" applyAlignment="1">
      <alignment horizontal="center"/>
    </xf>
    <xf numFmtId="0" fontId="5" fillId="0" borderId="0" xfId="0" applyFont="1" applyAlignment="1">
      <alignment/>
    </xf>
    <xf numFmtId="0" fontId="16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11" fillId="0" borderId="0" xfId="0" applyFont="1" applyFill="1" applyBorder="1" applyAlignment="1">
      <alignment horizontal="center" vertical="top" wrapText="1"/>
    </xf>
    <xf numFmtId="0" fontId="0" fillId="37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9" fillId="34" borderId="0" xfId="0" applyFont="1" applyFill="1" applyAlignment="1">
      <alignment horizontal="left"/>
    </xf>
    <xf numFmtId="0" fontId="20" fillId="34" borderId="0" xfId="0" applyFont="1" applyFill="1" applyAlignment="1">
      <alignment horizontal="right"/>
    </xf>
    <xf numFmtId="0" fontId="18" fillId="34" borderId="0" xfId="0" applyFont="1" applyFill="1" applyAlignment="1">
      <alignment horizontal="center"/>
    </xf>
    <xf numFmtId="0" fontId="0" fillId="38" borderId="0" xfId="0" applyFill="1" applyAlignment="1">
      <alignment horizontal="center"/>
    </xf>
    <xf numFmtId="0" fontId="0" fillId="38" borderId="0" xfId="0" applyFont="1" applyFill="1" applyAlignment="1">
      <alignment horizontal="center"/>
    </xf>
    <xf numFmtId="0" fontId="0" fillId="39" borderId="0" xfId="0" applyFill="1" applyAlignment="1">
      <alignment/>
    </xf>
    <xf numFmtId="0" fontId="8" fillId="39" borderId="0" xfId="0" applyFont="1" applyFill="1" applyAlignment="1">
      <alignment/>
    </xf>
    <xf numFmtId="0" fontId="0" fillId="40" borderId="0" xfId="0" applyFill="1" applyAlignment="1">
      <alignment/>
    </xf>
    <xf numFmtId="0" fontId="5" fillId="39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1" fillId="38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4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0" fillId="34" borderId="0" xfId="0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19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5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10" fillId="41" borderId="15" xfId="0" applyFont="1" applyFill="1" applyBorder="1" applyAlignment="1">
      <alignment horizontal="center"/>
    </xf>
    <xf numFmtId="0" fontId="7" fillId="38" borderId="18" xfId="0" applyFont="1" applyFill="1" applyBorder="1" applyAlignment="1">
      <alignment horizontal="center"/>
    </xf>
    <xf numFmtId="0" fontId="7" fillId="38" borderId="19" xfId="0" applyFont="1" applyFill="1" applyBorder="1" applyAlignment="1">
      <alignment horizontal="center"/>
    </xf>
    <xf numFmtId="0" fontId="2" fillId="38" borderId="19" xfId="0" applyFont="1" applyFill="1" applyBorder="1" applyAlignment="1">
      <alignment/>
    </xf>
    <xf numFmtId="0" fontId="18" fillId="38" borderId="2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0" fillId="42" borderId="0" xfId="0" applyFill="1" applyAlignment="1">
      <alignment horizontal="center"/>
    </xf>
    <xf numFmtId="0" fontId="0" fillId="42" borderId="0" xfId="0" applyFont="1" applyFill="1" applyAlignment="1">
      <alignment horizontal="center"/>
    </xf>
    <xf numFmtId="0" fontId="0" fillId="42" borderId="0" xfId="0" applyFill="1" applyAlignment="1">
      <alignment/>
    </xf>
    <xf numFmtId="0" fontId="24" fillId="0" borderId="15" xfId="0" applyFont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0" fillId="40" borderId="0" xfId="0" applyFill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0" fontId="0" fillId="37" borderId="0" xfId="0" applyFill="1" applyAlignment="1">
      <alignment vertical="center"/>
    </xf>
    <xf numFmtId="0" fontId="19" fillId="0" borderId="13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6" fillId="34" borderId="0" xfId="0" applyFont="1" applyFill="1" applyAlignment="1">
      <alignment horizontal="center"/>
    </xf>
    <xf numFmtId="0" fontId="8" fillId="36" borderId="0" xfId="0" applyFont="1" applyFill="1" applyAlignment="1">
      <alignment horizontal="center"/>
    </xf>
    <xf numFmtId="0" fontId="3" fillId="36" borderId="0" xfId="0" applyFont="1" applyFill="1" applyAlignment="1">
      <alignment horizontal="center"/>
    </xf>
    <xf numFmtId="0" fontId="15" fillId="34" borderId="0" xfId="0" applyFont="1" applyFill="1" applyBorder="1" applyAlignment="1">
      <alignment horizontal="left" vertical="center"/>
    </xf>
    <xf numFmtId="0" fontId="27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43" borderId="0" xfId="0" applyFont="1" applyFill="1" applyBorder="1" applyAlignment="1">
      <alignment horizontal="center"/>
    </xf>
    <xf numFmtId="0" fontId="65" fillId="0" borderId="0" xfId="0" applyFont="1" applyFill="1" applyBorder="1" applyAlignment="1" applyProtection="1">
      <alignment horizontal="left" vertical="center"/>
      <protection locked="0"/>
    </xf>
    <xf numFmtId="0" fontId="66" fillId="0" borderId="14" xfId="0" applyFont="1" applyBorder="1" applyAlignment="1">
      <alignment horizontal="center"/>
    </xf>
    <xf numFmtId="0" fontId="67" fillId="0" borderId="16" xfId="0" applyFont="1" applyBorder="1" applyAlignment="1">
      <alignment horizontal="center"/>
    </xf>
    <xf numFmtId="49" fontId="6" fillId="0" borderId="0" xfId="0" applyNumberFormat="1" applyFont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38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68" fillId="0" borderId="0" xfId="0" applyFont="1" applyAlignment="1">
      <alignment vertical="center"/>
    </xf>
    <xf numFmtId="0" fontId="66" fillId="0" borderId="0" xfId="0" applyFont="1" applyAlignment="1">
      <alignment/>
    </xf>
    <xf numFmtId="0" fontId="3" fillId="43" borderId="0" xfId="0" applyFont="1" applyFill="1" applyAlignment="1">
      <alignment horizontal="center"/>
    </xf>
    <xf numFmtId="0" fontId="22" fillId="34" borderId="21" xfId="0" applyFont="1" applyFill="1" applyBorder="1" applyAlignment="1">
      <alignment horizontal="center" vertical="center"/>
    </xf>
    <xf numFmtId="0" fontId="22" fillId="34" borderId="22" xfId="0" applyFont="1" applyFill="1" applyBorder="1" applyAlignment="1">
      <alignment horizontal="center" vertical="center"/>
    </xf>
    <xf numFmtId="0" fontId="22" fillId="34" borderId="23" xfId="0" applyFont="1" applyFill="1" applyBorder="1" applyAlignment="1">
      <alignment horizontal="center" vertical="center"/>
    </xf>
    <xf numFmtId="0" fontId="4" fillId="43" borderId="0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1" fillId="0" borderId="24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9" fillId="44" borderId="16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7" fillId="38" borderId="0" xfId="0" applyFont="1" applyFill="1" applyBorder="1" applyAlignment="1">
      <alignment horizontal="center"/>
    </xf>
    <xf numFmtId="0" fontId="2" fillId="43" borderId="22" xfId="0" applyFont="1" applyFill="1" applyBorder="1" applyAlignment="1">
      <alignment horizontal="right"/>
    </xf>
    <xf numFmtId="0" fontId="18" fillId="43" borderId="0" xfId="0" applyFont="1" applyFill="1" applyBorder="1" applyAlignment="1">
      <alignment horizontal="center"/>
    </xf>
    <xf numFmtId="0" fontId="11" fillId="45" borderId="11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409575</xdr:colOff>
      <xdr:row>0</xdr:row>
      <xdr:rowOff>219075</xdr:rowOff>
    </xdr:from>
    <xdr:to>
      <xdr:col>19</xdr:col>
      <xdr:colOff>428625</xdr:colOff>
      <xdr:row>2</xdr:row>
      <xdr:rowOff>28575</xdr:rowOff>
    </xdr:to>
    <xdr:sp macro="[0]!Inizializza_voti">
      <xdr:nvSpPr>
        <xdr:cNvPr id="1" name="Rectangle 74"/>
        <xdr:cNvSpPr>
          <a:spLocks/>
        </xdr:cNvSpPr>
      </xdr:nvSpPr>
      <xdr:spPr>
        <a:xfrm>
          <a:off x="7905750" y="219075"/>
          <a:ext cx="628650" cy="3429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Inizializza Voti</a:t>
          </a:r>
        </a:p>
      </xdr:txBody>
    </xdr:sp>
    <xdr:clientData/>
  </xdr:twoCellAnchor>
  <xdr:twoCellAnchor>
    <xdr:from>
      <xdr:col>20</xdr:col>
      <xdr:colOff>200025</xdr:colOff>
      <xdr:row>0</xdr:row>
      <xdr:rowOff>219075</xdr:rowOff>
    </xdr:from>
    <xdr:to>
      <xdr:col>21</xdr:col>
      <xdr:colOff>200025</xdr:colOff>
      <xdr:row>2</xdr:row>
      <xdr:rowOff>28575</xdr:rowOff>
    </xdr:to>
    <xdr:sp macro="[0]!Resetta_voti">
      <xdr:nvSpPr>
        <xdr:cNvPr id="2" name="Rectangle 75"/>
        <xdr:cNvSpPr>
          <a:spLocks/>
        </xdr:cNvSpPr>
      </xdr:nvSpPr>
      <xdr:spPr>
        <a:xfrm>
          <a:off x="8915400" y="219075"/>
          <a:ext cx="609600" cy="3429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Resetta Voti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113</xdr:row>
      <xdr:rowOff>123825</xdr:rowOff>
    </xdr:from>
    <xdr:to>
      <xdr:col>4</xdr:col>
      <xdr:colOff>1295400</xdr:colOff>
      <xdr:row>116</xdr:row>
      <xdr:rowOff>9525</xdr:rowOff>
    </xdr:to>
    <xdr:sp macro="[0]!Aggiorna">
      <xdr:nvSpPr>
        <xdr:cNvPr id="1" name="Rectangle 67"/>
        <xdr:cNvSpPr>
          <a:spLocks/>
        </xdr:cNvSpPr>
      </xdr:nvSpPr>
      <xdr:spPr>
        <a:xfrm>
          <a:off x="2238375" y="23040975"/>
          <a:ext cx="1114425" cy="371475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AGGIORNA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CLASSIFICA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T43"/>
  <sheetViews>
    <sheetView zoomScalePageLayoutView="0" workbookViewId="0" topLeftCell="A1">
      <selection activeCell="A1" sqref="A1:T41"/>
    </sheetView>
  </sheetViews>
  <sheetFormatPr defaultColWidth="17.7109375" defaultRowHeight="12" customHeight="1"/>
  <cols>
    <col min="1" max="4" width="17.7109375" style="35" customWidth="1"/>
    <col min="5" max="5" width="17.7109375" style="0" customWidth="1"/>
    <col min="6" max="7" width="17.7109375" style="35" customWidth="1"/>
    <col min="8" max="8" width="17.7109375" style="0" customWidth="1"/>
    <col min="9" max="10" width="17.7109375" style="35" customWidth="1"/>
    <col min="11" max="11" width="16.00390625" style="0" bestFit="1" customWidth="1"/>
    <col min="12" max="20" width="17.7109375" style="35" customWidth="1"/>
  </cols>
  <sheetData>
    <row r="1" spans="1:20" ht="12" customHeight="1">
      <c r="A1" s="107" t="s">
        <v>59</v>
      </c>
      <c r="B1" s="107" t="s">
        <v>70</v>
      </c>
      <c r="C1" s="107" t="s">
        <v>472</v>
      </c>
      <c r="D1" s="107" t="s">
        <v>75</v>
      </c>
      <c r="E1" s="107" t="s">
        <v>46</v>
      </c>
      <c r="F1" s="108" t="s">
        <v>56</v>
      </c>
      <c r="G1" s="107" t="s">
        <v>47</v>
      </c>
      <c r="H1" s="107" t="s">
        <v>57</v>
      </c>
      <c r="I1" s="108" t="s">
        <v>44</v>
      </c>
      <c r="J1" s="108" t="s">
        <v>473</v>
      </c>
      <c r="K1" s="107" t="s">
        <v>45</v>
      </c>
      <c r="L1" s="107" t="s">
        <v>58</v>
      </c>
      <c r="M1" s="107" t="s">
        <v>380</v>
      </c>
      <c r="N1" s="107" t="s">
        <v>30</v>
      </c>
      <c r="O1" s="107" t="s">
        <v>60</v>
      </c>
      <c r="P1" s="107" t="s">
        <v>65</v>
      </c>
      <c r="Q1" s="107" t="s">
        <v>294</v>
      </c>
      <c r="R1" s="107" t="s">
        <v>61</v>
      </c>
      <c r="S1" s="107" t="s">
        <v>48</v>
      </c>
      <c r="T1" s="107" t="s">
        <v>474</v>
      </c>
    </row>
    <row r="2" spans="1:20" ht="12" customHeight="1">
      <c r="A2" s="116" t="s">
        <v>134</v>
      </c>
      <c r="B2" s="116" t="s">
        <v>102</v>
      </c>
      <c r="C2" s="116" t="s">
        <v>475</v>
      </c>
      <c r="D2" s="116" t="s">
        <v>330</v>
      </c>
      <c r="E2" s="116" t="s">
        <v>476</v>
      </c>
      <c r="F2" s="116" t="s">
        <v>477</v>
      </c>
      <c r="G2" s="116" t="s">
        <v>200</v>
      </c>
      <c r="H2" s="116" t="s">
        <v>478</v>
      </c>
      <c r="I2" s="116" t="s">
        <v>225</v>
      </c>
      <c r="J2" s="116" t="s">
        <v>479</v>
      </c>
      <c r="K2" s="116" t="s">
        <v>480</v>
      </c>
      <c r="L2" s="116" t="s">
        <v>364</v>
      </c>
      <c r="M2" s="116" t="s">
        <v>481</v>
      </c>
      <c r="N2" s="116" t="s">
        <v>383</v>
      </c>
      <c r="O2" s="116" t="s">
        <v>388</v>
      </c>
      <c r="P2" s="116" t="s">
        <v>76</v>
      </c>
      <c r="Q2" s="116" t="s">
        <v>417</v>
      </c>
      <c r="R2" s="116" t="s">
        <v>401</v>
      </c>
      <c r="S2" s="116" t="s">
        <v>409</v>
      </c>
      <c r="T2" s="116" t="s">
        <v>482</v>
      </c>
    </row>
    <row r="3" spans="1:20" ht="12" customHeight="1">
      <c r="A3" s="116" t="s">
        <v>483</v>
      </c>
      <c r="B3" s="116" t="s">
        <v>484</v>
      </c>
      <c r="C3" s="116" t="s">
        <v>485</v>
      </c>
      <c r="D3" s="116" t="s">
        <v>161</v>
      </c>
      <c r="E3" s="116" t="s">
        <v>186</v>
      </c>
      <c r="F3" s="116" t="s">
        <v>226</v>
      </c>
      <c r="G3" s="116" t="s">
        <v>120</v>
      </c>
      <c r="H3" s="116" t="s">
        <v>195</v>
      </c>
      <c r="I3" s="116" t="s">
        <v>357</v>
      </c>
      <c r="J3" s="116" t="s">
        <v>486</v>
      </c>
      <c r="K3" s="116" t="s">
        <v>245</v>
      </c>
      <c r="L3" s="116" t="s">
        <v>285</v>
      </c>
      <c r="M3" s="116" t="s">
        <v>487</v>
      </c>
      <c r="N3" s="116" t="s">
        <v>94</v>
      </c>
      <c r="O3" s="116" t="s">
        <v>488</v>
      </c>
      <c r="P3" s="116" t="s">
        <v>77</v>
      </c>
      <c r="Q3" s="116" t="s">
        <v>489</v>
      </c>
      <c r="R3" s="116" t="s">
        <v>295</v>
      </c>
      <c r="S3" s="116" t="s">
        <v>311</v>
      </c>
      <c r="T3" s="116" t="s">
        <v>490</v>
      </c>
    </row>
    <row r="4" spans="1:20" ht="12" customHeight="1">
      <c r="A4" s="116" t="s">
        <v>187</v>
      </c>
      <c r="B4" s="116" t="s">
        <v>323</v>
      </c>
      <c r="C4" s="116" t="s">
        <v>491</v>
      </c>
      <c r="D4" s="116" t="s">
        <v>384</v>
      </c>
      <c r="E4" s="116" t="s">
        <v>335</v>
      </c>
      <c r="F4" s="116" t="s">
        <v>353</v>
      </c>
      <c r="G4" s="116" t="s">
        <v>201</v>
      </c>
      <c r="H4" s="116" t="s">
        <v>213</v>
      </c>
      <c r="I4" s="116" t="s">
        <v>227</v>
      </c>
      <c r="J4" s="116" t="s">
        <v>492</v>
      </c>
      <c r="K4" s="116" t="s">
        <v>247</v>
      </c>
      <c r="L4" s="116" t="s">
        <v>365</v>
      </c>
      <c r="M4" s="116" t="s">
        <v>248</v>
      </c>
      <c r="N4" s="116" t="s">
        <v>155</v>
      </c>
      <c r="O4" s="116" t="s">
        <v>493</v>
      </c>
      <c r="P4" s="116" t="s">
        <v>494</v>
      </c>
      <c r="Q4" s="116" t="s">
        <v>222</v>
      </c>
      <c r="R4" s="116" t="s">
        <v>495</v>
      </c>
      <c r="S4" s="116" t="s">
        <v>496</v>
      </c>
      <c r="T4" s="116" t="s">
        <v>497</v>
      </c>
    </row>
    <row r="5" spans="1:20" ht="12" customHeight="1">
      <c r="A5" s="116" t="s">
        <v>137</v>
      </c>
      <c r="B5" s="116" t="s">
        <v>498</v>
      </c>
      <c r="C5" s="116" t="s">
        <v>499</v>
      </c>
      <c r="D5" s="116" t="s">
        <v>500</v>
      </c>
      <c r="E5" s="116" t="s">
        <v>312</v>
      </c>
      <c r="F5" s="116" t="s">
        <v>346</v>
      </c>
      <c r="G5" s="116" t="s">
        <v>215</v>
      </c>
      <c r="H5" s="116" t="s">
        <v>214</v>
      </c>
      <c r="I5" s="116" t="s">
        <v>501</v>
      </c>
      <c r="J5" s="116" t="s">
        <v>502</v>
      </c>
      <c r="K5" s="116" t="s">
        <v>238</v>
      </c>
      <c r="L5" s="116" t="s">
        <v>341</v>
      </c>
      <c r="M5" s="116" t="s">
        <v>381</v>
      </c>
      <c r="N5" s="116" t="s">
        <v>503</v>
      </c>
      <c r="O5" s="116" t="s">
        <v>174</v>
      </c>
      <c r="P5" s="116" t="s">
        <v>249</v>
      </c>
      <c r="Q5" s="116" t="s">
        <v>504</v>
      </c>
      <c r="R5" s="116" t="s">
        <v>505</v>
      </c>
      <c r="S5" s="116" t="s">
        <v>506</v>
      </c>
      <c r="T5" s="116" t="s">
        <v>507</v>
      </c>
    </row>
    <row r="6" spans="1:20" ht="12" customHeight="1">
      <c r="A6" s="116" t="s">
        <v>150</v>
      </c>
      <c r="B6" s="116" t="s">
        <v>116</v>
      </c>
      <c r="C6" s="116" t="s">
        <v>508</v>
      </c>
      <c r="D6" s="116" t="s">
        <v>176</v>
      </c>
      <c r="E6" s="116" t="s">
        <v>183</v>
      </c>
      <c r="F6" s="116" t="s">
        <v>509</v>
      </c>
      <c r="G6" s="116" t="s">
        <v>135</v>
      </c>
      <c r="H6" s="116" t="s">
        <v>78</v>
      </c>
      <c r="I6" s="116" t="s">
        <v>275</v>
      </c>
      <c r="J6" s="116" t="s">
        <v>510</v>
      </c>
      <c r="K6" s="116" t="s">
        <v>136</v>
      </c>
      <c r="L6" s="116" t="s">
        <v>250</v>
      </c>
      <c r="M6" s="116" t="s">
        <v>511</v>
      </c>
      <c r="N6" s="116" t="s">
        <v>259</v>
      </c>
      <c r="O6" s="116" t="s">
        <v>512</v>
      </c>
      <c r="P6" s="116" t="s">
        <v>273</v>
      </c>
      <c r="Q6" s="116" t="s">
        <v>398</v>
      </c>
      <c r="R6" s="116" t="s">
        <v>402</v>
      </c>
      <c r="S6" s="116" t="s">
        <v>160</v>
      </c>
      <c r="T6" s="116" t="s">
        <v>513</v>
      </c>
    </row>
    <row r="7" spans="1:20" ht="12" customHeight="1">
      <c r="A7" s="116" t="s">
        <v>138</v>
      </c>
      <c r="B7" s="116" t="s">
        <v>175</v>
      </c>
      <c r="C7" s="116" t="s">
        <v>514</v>
      </c>
      <c r="D7" s="116" t="s">
        <v>162</v>
      </c>
      <c r="E7" s="116" t="s">
        <v>202</v>
      </c>
      <c r="F7" s="116" t="s">
        <v>515</v>
      </c>
      <c r="G7" s="116" t="s">
        <v>114</v>
      </c>
      <c r="H7" s="116" t="s">
        <v>79</v>
      </c>
      <c r="I7" s="116" t="s">
        <v>228</v>
      </c>
      <c r="J7" s="116" t="s">
        <v>516</v>
      </c>
      <c r="K7" s="116" t="s">
        <v>517</v>
      </c>
      <c r="L7" s="116" t="s">
        <v>125</v>
      </c>
      <c r="M7" s="116" t="s">
        <v>518</v>
      </c>
      <c r="N7" s="116" t="s">
        <v>117</v>
      </c>
      <c r="O7" s="116" t="s">
        <v>265</v>
      </c>
      <c r="P7" s="116" t="s">
        <v>393</v>
      </c>
      <c r="Q7" s="116" t="s">
        <v>88</v>
      </c>
      <c r="R7" s="116" t="s">
        <v>121</v>
      </c>
      <c r="S7" s="116" t="s">
        <v>304</v>
      </c>
      <c r="T7" s="116" t="s">
        <v>519</v>
      </c>
    </row>
    <row r="8" spans="1:20" ht="12" customHeight="1">
      <c r="A8" s="116" t="s">
        <v>520</v>
      </c>
      <c r="B8" s="116" t="s">
        <v>324</v>
      </c>
      <c r="C8" s="116" t="s">
        <v>521</v>
      </c>
      <c r="D8" s="116" t="s">
        <v>331</v>
      </c>
      <c r="E8" s="116" t="s">
        <v>105</v>
      </c>
      <c r="F8" s="116" t="s">
        <v>196</v>
      </c>
      <c r="G8" s="116" t="s">
        <v>130</v>
      </c>
      <c r="H8" s="116" t="s">
        <v>87</v>
      </c>
      <c r="I8" s="116" t="s">
        <v>522</v>
      </c>
      <c r="J8" s="116" t="s">
        <v>276</v>
      </c>
      <c r="K8" s="116" t="s">
        <v>523</v>
      </c>
      <c r="L8" s="116" t="s">
        <v>251</v>
      </c>
      <c r="M8" s="116" t="s">
        <v>371</v>
      </c>
      <c r="N8" s="116" t="s">
        <v>264</v>
      </c>
      <c r="O8" s="116" t="s">
        <v>524</v>
      </c>
      <c r="P8" s="116" t="s">
        <v>525</v>
      </c>
      <c r="Q8" s="116" t="s">
        <v>526</v>
      </c>
      <c r="R8" s="116" t="s">
        <v>296</v>
      </c>
      <c r="S8" s="116" t="s">
        <v>410</v>
      </c>
      <c r="T8" s="116" t="s">
        <v>527</v>
      </c>
    </row>
    <row r="9" spans="1:20" ht="12" customHeight="1">
      <c r="A9" s="116" t="s">
        <v>528</v>
      </c>
      <c r="B9" s="116" t="s">
        <v>303</v>
      </c>
      <c r="C9" s="116" t="s">
        <v>392</v>
      </c>
      <c r="D9" s="116" t="s">
        <v>332</v>
      </c>
      <c r="E9" s="116" t="s">
        <v>189</v>
      </c>
      <c r="F9" s="116" t="s">
        <v>347</v>
      </c>
      <c r="G9" s="116" t="s">
        <v>104</v>
      </c>
      <c r="H9" s="116" t="s">
        <v>303</v>
      </c>
      <c r="I9" s="116" t="s">
        <v>358</v>
      </c>
      <c r="J9" s="116" t="s">
        <v>529</v>
      </c>
      <c r="K9" s="116" t="s">
        <v>530</v>
      </c>
      <c r="L9" s="116" t="s">
        <v>366</v>
      </c>
      <c r="M9" s="116" t="s">
        <v>372</v>
      </c>
      <c r="N9" s="116" t="s">
        <v>260</v>
      </c>
      <c r="O9" s="116" t="s">
        <v>389</v>
      </c>
      <c r="P9" s="116" t="s">
        <v>122</v>
      </c>
      <c r="Q9" s="116" t="s">
        <v>267</v>
      </c>
      <c r="R9" s="116" t="s">
        <v>403</v>
      </c>
      <c r="S9" s="116" t="s">
        <v>305</v>
      </c>
      <c r="T9" s="116" t="s">
        <v>531</v>
      </c>
    </row>
    <row r="10" spans="1:20" ht="12" customHeight="1">
      <c r="A10" s="116" t="s">
        <v>81</v>
      </c>
      <c r="B10" s="116" t="s">
        <v>532</v>
      </c>
      <c r="C10" s="116" t="s">
        <v>533</v>
      </c>
      <c r="D10" s="116" t="s">
        <v>286</v>
      </c>
      <c r="E10" s="116" t="s">
        <v>194</v>
      </c>
      <c r="F10" s="116" t="s">
        <v>534</v>
      </c>
      <c r="G10" s="116" t="s">
        <v>370</v>
      </c>
      <c r="H10" s="116" t="s">
        <v>535</v>
      </c>
      <c r="I10" s="116" t="s">
        <v>236</v>
      </c>
      <c r="J10" s="116" t="s">
        <v>536</v>
      </c>
      <c r="K10" s="116" t="s">
        <v>239</v>
      </c>
      <c r="L10" s="116" t="s">
        <v>252</v>
      </c>
      <c r="M10" s="116" t="s">
        <v>188</v>
      </c>
      <c r="N10" s="116" t="s">
        <v>139</v>
      </c>
      <c r="O10" s="116" t="s">
        <v>178</v>
      </c>
      <c r="P10" s="116" t="s">
        <v>278</v>
      </c>
      <c r="Q10" s="116" t="s">
        <v>287</v>
      </c>
      <c r="R10" s="116" t="s">
        <v>537</v>
      </c>
      <c r="S10" s="116" t="s">
        <v>373</v>
      </c>
      <c r="T10" s="116" t="s">
        <v>348</v>
      </c>
    </row>
    <row r="11" spans="1:20" ht="12" customHeight="1">
      <c r="A11" s="116" t="s">
        <v>140</v>
      </c>
      <c r="B11" s="116" t="s">
        <v>325</v>
      </c>
      <c r="C11" s="116" t="s">
        <v>538</v>
      </c>
      <c r="D11" s="116" t="s">
        <v>420</v>
      </c>
      <c r="E11" s="116" t="s">
        <v>539</v>
      </c>
      <c r="F11" s="116" t="s">
        <v>345</v>
      </c>
      <c r="G11" s="116" t="s">
        <v>540</v>
      </c>
      <c r="H11" s="116" t="s">
        <v>223</v>
      </c>
      <c r="I11" s="116" t="s">
        <v>541</v>
      </c>
      <c r="J11" s="116" t="s">
        <v>542</v>
      </c>
      <c r="K11" s="116" t="s">
        <v>543</v>
      </c>
      <c r="L11" s="116" t="s">
        <v>367</v>
      </c>
      <c r="M11" s="116" t="s">
        <v>310</v>
      </c>
      <c r="N11" s="116" t="s">
        <v>204</v>
      </c>
      <c r="O11" s="116" t="s">
        <v>317</v>
      </c>
      <c r="P11" s="116" t="s">
        <v>164</v>
      </c>
      <c r="Q11" s="116" t="s">
        <v>89</v>
      </c>
      <c r="R11" s="116" t="s">
        <v>103</v>
      </c>
      <c r="S11" s="116" t="s">
        <v>544</v>
      </c>
      <c r="T11" s="116" t="s">
        <v>545</v>
      </c>
    </row>
    <row r="12" spans="1:20" ht="12" customHeight="1">
      <c r="A12" s="116" t="s">
        <v>141</v>
      </c>
      <c r="B12" s="116" t="s">
        <v>156</v>
      </c>
      <c r="C12" s="116" t="s">
        <v>546</v>
      </c>
      <c r="D12" s="116" t="s">
        <v>547</v>
      </c>
      <c r="E12" s="116" t="s">
        <v>336</v>
      </c>
      <c r="F12" s="116" t="s">
        <v>277</v>
      </c>
      <c r="G12" s="116" t="s">
        <v>203</v>
      </c>
      <c r="H12" s="116" t="s">
        <v>548</v>
      </c>
      <c r="I12" s="116" t="s">
        <v>229</v>
      </c>
      <c r="J12" s="116" t="s">
        <v>549</v>
      </c>
      <c r="K12" s="116" t="s">
        <v>240</v>
      </c>
      <c r="L12" s="116" t="s">
        <v>73</v>
      </c>
      <c r="M12" s="116" t="s">
        <v>374</v>
      </c>
      <c r="N12" s="116" t="s">
        <v>550</v>
      </c>
      <c r="O12" s="116" t="s">
        <v>551</v>
      </c>
      <c r="P12" s="116" t="s">
        <v>552</v>
      </c>
      <c r="Q12" s="116" t="s">
        <v>288</v>
      </c>
      <c r="R12" s="116" t="s">
        <v>404</v>
      </c>
      <c r="S12" s="116" t="s">
        <v>415</v>
      </c>
      <c r="T12" s="116" t="s">
        <v>553</v>
      </c>
    </row>
    <row r="13" spans="1:20" ht="12" customHeight="1">
      <c r="A13" s="116" t="s">
        <v>554</v>
      </c>
      <c r="B13" s="116" t="s">
        <v>326</v>
      </c>
      <c r="C13" s="116" t="s">
        <v>555</v>
      </c>
      <c r="D13" s="116" t="s">
        <v>163</v>
      </c>
      <c r="E13" s="116" t="s">
        <v>556</v>
      </c>
      <c r="F13" s="116" t="s">
        <v>185</v>
      </c>
      <c r="G13" s="116" t="s">
        <v>205</v>
      </c>
      <c r="H13" s="116" t="s">
        <v>216</v>
      </c>
      <c r="I13" s="116" t="s">
        <v>361</v>
      </c>
      <c r="J13" s="116" t="s">
        <v>557</v>
      </c>
      <c r="K13" s="116" t="s">
        <v>337</v>
      </c>
      <c r="L13" s="116" t="s">
        <v>258</v>
      </c>
      <c r="M13" s="116" t="s">
        <v>558</v>
      </c>
      <c r="N13" s="116" t="s">
        <v>559</v>
      </c>
      <c r="O13" s="116" t="s">
        <v>266</v>
      </c>
      <c r="P13" s="116" t="s">
        <v>560</v>
      </c>
      <c r="Q13" s="116" t="s">
        <v>153</v>
      </c>
      <c r="R13" s="116" t="s">
        <v>113</v>
      </c>
      <c r="S13" s="116" t="s">
        <v>411</v>
      </c>
      <c r="T13" s="116" t="s">
        <v>290</v>
      </c>
    </row>
    <row r="14" spans="1:20" ht="12" customHeight="1">
      <c r="A14" s="116" t="s">
        <v>149</v>
      </c>
      <c r="B14" s="116" t="s">
        <v>561</v>
      </c>
      <c r="C14" s="116" t="s">
        <v>562</v>
      </c>
      <c r="D14" s="116" t="s">
        <v>563</v>
      </c>
      <c r="E14" s="116" t="s">
        <v>82</v>
      </c>
      <c r="F14" s="116" t="s">
        <v>246</v>
      </c>
      <c r="G14" s="116" t="s">
        <v>564</v>
      </c>
      <c r="H14" s="116" t="s">
        <v>217</v>
      </c>
      <c r="I14" s="116" t="s">
        <v>565</v>
      </c>
      <c r="J14" s="116" t="s">
        <v>566</v>
      </c>
      <c r="K14" s="116" t="s">
        <v>241</v>
      </c>
      <c r="L14" s="116" t="s">
        <v>253</v>
      </c>
      <c r="M14" s="116" t="s">
        <v>115</v>
      </c>
      <c r="N14" s="116" t="s">
        <v>142</v>
      </c>
      <c r="O14" s="116" t="s">
        <v>96</v>
      </c>
      <c r="P14" s="116" t="s">
        <v>395</v>
      </c>
      <c r="Q14" s="116" t="s">
        <v>316</v>
      </c>
      <c r="R14" s="116" t="s">
        <v>297</v>
      </c>
      <c r="S14" s="116" t="s">
        <v>306</v>
      </c>
      <c r="T14" s="116" t="s">
        <v>567</v>
      </c>
    </row>
    <row r="15" spans="1:20" ht="12" customHeight="1">
      <c r="A15" s="116" t="s">
        <v>143</v>
      </c>
      <c r="B15" s="116" t="s">
        <v>327</v>
      </c>
      <c r="C15" s="116" t="s">
        <v>168</v>
      </c>
      <c r="D15" s="116" t="s">
        <v>177</v>
      </c>
      <c r="E15" s="116" t="s">
        <v>83</v>
      </c>
      <c r="F15" s="116" t="s">
        <v>568</v>
      </c>
      <c r="G15" s="116" t="s">
        <v>165</v>
      </c>
      <c r="H15" s="116" t="s">
        <v>118</v>
      </c>
      <c r="I15" s="116" t="s">
        <v>569</v>
      </c>
      <c r="J15" s="116" t="s">
        <v>570</v>
      </c>
      <c r="K15" s="116" t="s">
        <v>131</v>
      </c>
      <c r="L15" s="116" t="s">
        <v>254</v>
      </c>
      <c r="M15" s="116" t="s">
        <v>571</v>
      </c>
      <c r="N15" s="116" t="s">
        <v>255</v>
      </c>
      <c r="O15" s="116" t="s">
        <v>572</v>
      </c>
      <c r="P15" s="116" t="s">
        <v>270</v>
      </c>
      <c r="Q15" s="116" t="s">
        <v>145</v>
      </c>
      <c r="R15" s="116" t="s">
        <v>298</v>
      </c>
      <c r="S15" s="116" t="s">
        <v>119</v>
      </c>
      <c r="T15" s="116" t="s">
        <v>279</v>
      </c>
    </row>
    <row r="16" spans="1:20" ht="12" customHeight="1">
      <c r="A16" s="116" t="s">
        <v>144</v>
      </c>
      <c r="B16" s="116" t="s">
        <v>126</v>
      </c>
      <c r="C16" s="116" t="s">
        <v>573</v>
      </c>
      <c r="D16" s="116" t="s">
        <v>166</v>
      </c>
      <c r="E16" s="116" t="s">
        <v>574</v>
      </c>
      <c r="F16" s="116" t="s">
        <v>280</v>
      </c>
      <c r="G16" s="116" t="s">
        <v>212</v>
      </c>
      <c r="H16" s="116" t="s">
        <v>355</v>
      </c>
      <c r="I16" s="116" t="s">
        <v>575</v>
      </c>
      <c r="J16" s="116" t="s">
        <v>576</v>
      </c>
      <c r="K16" s="116" t="s">
        <v>244</v>
      </c>
      <c r="L16" s="116" t="s">
        <v>577</v>
      </c>
      <c r="M16" s="116" t="s">
        <v>578</v>
      </c>
      <c r="N16" s="116" t="s">
        <v>385</v>
      </c>
      <c r="O16" s="116" t="s">
        <v>268</v>
      </c>
      <c r="P16" s="116" t="s">
        <v>84</v>
      </c>
      <c r="Q16" s="116" t="s">
        <v>283</v>
      </c>
      <c r="R16" s="116" t="s">
        <v>579</v>
      </c>
      <c r="S16" s="116" t="s">
        <v>307</v>
      </c>
      <c r="T16" s="116" t="s">
        <v>580</v>
      </c>
    </row>
    <row r="17" spans="1:20" ht="12" customHeight="1">
      <c r="A17" s="116" t="s">
        <v>581</v>
      </c>
      <c r="B17" s="116" t="s">
        <v>582</v>
      </c>
      <c r="C17" s="116" t="s">
        <v>583</v>
      </c>
      <c r="D17" s="116" t="s">
        <v>167</v>
      </c>
      <c r="E17" s="116" t="s">
        <v>584</v>
      </c>
      <c r="F17" s="116" t="s">
        <v>585</v>
      </c>
      <c r="G17" s="116" t="s">
        <v>206</v>
      </c>
      <c r="H17" s="116" t="s">
        <v>106</v>
      </c>
      <c r="I17" s="116" t="s">
        <v>416</v>
      </c>
      <c r="J17" s="116" t="s">
        <v>197</v>
      </c>
      <c r="K17" s="116" t="s">
        <v>242</v>
      </c>
      <c r="L17" s="116" t="s">
        <v>368</v>
      </c>
      <c r="M17" s="116" t="s">
        <v>586</v>
      </c>
      <c r="N17" s="116" t="s">
        <v>419</v>
      </c>
      <c r="O17" s="116" t="s">
        <v>390</v>
      </c>
      <c r="P17" s="116" t="s">
        <v>587</v>
      </c>
      <c r="Q17" s="116" t="s">
        <v>233</v>
      </c>
      <c r="R17" s="116" t="s">
        <v>299</v>
      </c>
      <c r="S17" s="116" t="s">
        <v>588</v>
      </c>
      <c r="T17" s="116" t="s">
        <v>412</v>
      </c>
    </row>
    <row r="18" spans="1:20" ht="12" customHeight="1">
      <c r="A18" s="116" t="s">
        <v>318</v>
      </c>
      <c r="B18" s="116" t="s">
        <v>157</v>
      </c>
      <c r="C18" s="116" t="s">
        <v>314</v>
      </c>
      <c r="D18" s="116" t="s">
        <v>169</v>
      </c>
      <c r="E18" s="116" t="s">
        <v>342</v>
      </c>
      <c r="F18" s="116" t="s">
        <v>589</v>
      </c>
      <c r="G18" s="116" t="s">
        <v>207</v>
      </c>
      <c r="H18" s="116" t="s">
        <v>127</v>
      </c>
      <c r="I18" s="116" t="s">
        <v>151</v>
      </c>
      <c r="J18" s="116" t="s">
        <v>590</v>
      </c>
      <c r="K18" s="116" t="s">
        <v>362</v>
      </c>
      <c r="L18" s="116" t="s">
        <v>99</v>
      </c>
      <c r="M18" s="116" t="s">
        <v>375</v>
      </c>
      <c r="N18" s="116" t="s">
        <v>146</v>
      </c>
      <c r="O18" s="116" t="s">
        <v>308</v>
      </c>
      <c r="P18" s="116" t="s">
        <v>591</v>
      </c>
      <c r="Q18" s="116" t="s">
        <v>320</v>
      </c>
      <c r="R18" s="116" t="s">
        <v>300</v>
      </c>
      <c r="S18" s="116" t="s">
        <v>184</v>
      </c>
      <c r="T18" s="116" t="s">
        <v>313</v>
      </c>
    </row>
    <row r="19" spans="1:20" ht="12" customHeight="1">
      <c r="A19" s="116" t="s">
        <v>321</v>
      </c>
      <c r="B19" s="116" t="s">
        <v>592</v>
      </c>
      <c r="C19" s="116" t="s">
        <v>593</v>
      </c>
      <c r="D19" s="116" t="s">
        <v>170</v>
      </c>
      <c r="E19" s="116" t="s">
        <v>158</v>
      </c>
      <c r="F19" s="116" t="s">
        <v>333</v>
      </c>
      <c r="G19" s="116" t="s">
        <v>208</v>
      </c>
      <c r="H19" s="116" t="s">
        <v>218</v>
      </c>
      <c r="I19" s="116" t="s">
        <v>289</v>
      </c>
      <c r="J19" s="116" t="s">
        <v>594</v>
      </c>
      <c r="K19" s="116" t="s">
        <v>80</v>
      </c>
      <c r="L19" s="116" t="s">
        <v>100</v>
      </c>
      <c r="M19" s="116" t="s">
        <v>376</v>
      </c>
      <c r="N19" s="116" t="s">
        <v>191</v>
      </c>
      <c r="O19" s="116" t="s">
        <v>181</v>
      </c>
      <c r="P19" s="116" t="s">
        <v>243</v>
      </c>
      <c r="Q19" s="116" t="s">
        <v>301</v>
      </c>
      <c r="R19" s="116" t="s">
        <v>198</v>
      </c>
      <c r="S19" s="116" t="s">
        <v>595</v>
      </c>
      <c r="T19" s="116" t="s">
        <v>596</v>
      </c>
    </row>
    <row r="20" spans="1:20" ht="12" customHeight="1">
      <c r="A20" s="116" t="s">
        <v>322</v>
      </c>
      <c r="B20" s="116" t="s">
        <v>407</v>
      </c>
      <c r="C20" s="116" t="s">
        <v>597</v>
      </c>
      <c r="D20" s="116" t="s">
        <v>85</v>
      </c>
      <c r="E20" s="116" t="s">
        <v>598</v>
      </c>
      <c r="F20" s="116" t="s">
        <v>179</v>
      </c>
      <c r="G20" s="116" t="s">
        <v>599</v>
      </c>
      <c r="H20" s="116" t="s">
        <v>68</v>
      </c>
      <c r="I20" s="116" t="s">
        <v>230</v>
      </c>
      <c r="J20" s="116" t="s">
        <v>600</v>
      </c>
      <c r="K20" s="116" t="s">
        <v>363</v>
      </c>
      <c r="L20" s="116" t="s">
        <v>152</v>
      </c>
      <c r="M20" s="116" t="s">
        <v>601</v>
      </c>
      <c r="N20" s="116" t="s">
        <v>386</v>
      </c>
      <c r="O20" s="116" t="s">
        <v>269</v>
      </c>
      <c r="P20" s="116" t="s">
        <v>281</v>
      </c>
      <c r="Q20" s="116" t="s">
        <v>315</v>
      </c>
      <c r="R20" s="116" t="s">
        <v>405</v>
      </c>
      <c r="S20" s="116" t="s">
        <v>602</v>
      </c>
      <c r="T20" s="116" t="s">
        <v>603</v>
      </c>
    </row>
    <row r="21" spans="1:20" ht="12" customHeight="1">
      <c r="A21" s="116" t="s">
        <v>129</v>
      </c>
      <c r="B21" s="116" t="s">
        <v>328</v>
      </c>
      <c r="C21" s="116" t="s">
        <v>291</v>
      </c>
      <c r="D21" s="116" t="s">
        <v>604</v>
      </c>
      <c r="E21" s="116" t="s">
        <v>605</v>
      </c>
      <c r="F21" s="116" t="s">
        <v>349</v>
      </c>
      <c r="G21" s="116" t="s">
        <v>284</v>
      </c>
      <c r="H21" s="116" t="s">
        <v>606</v>
      </c>
      <c r="I21" s="116" t="s">
        <v>237</v>
      </c>
      <c r="J21" s="116" t="s">
        <v>607</v>
      </c>
      <c r="K21" s="116" t="s">
        <v>338</v>
      </c>
      <c r="L21" s="116" t="s">
        <v>608</v>
      </c>
      <c r="M21" s="116" t="s">
        <v>609</v>
      </c>
      <c r="N21" s="116" t="s">
        <v>610</v>
      </c>
      <c r="O21" s="116" t="s">
        <v>611</v>
      </c>
      <c r="P21" s="116" t="s">
        <v>282</v>
      </c>
      <c r="Q21" s="116" t="s">
        <v>91</v>
      </c>
      <c r="R21" s="116" t="s">
        <v>406</v>
      </c>
      <c r="S21" s="116" t="s">
        <v>309</v>
      </c>
      <c r="T21" s="116" t="s">
        <v>612</v>
      </c>
    </row>
    <row r="22" spans="1:20" ht="12" customHeight="1">
      <c r="A22" s="116" t="s">
        <v>613</v>
      </c>
      <c r="B22" s="116" t="s">
        <v>66</v>
      </c>
      <c r="C22" s="116" t="s">
        <v>614</v>
      </c>
      <c r="D22" s="116" t="s">
        <v>615</v>
      </c>
      <c r="E22" s="116" t="s">
        <v>394</v>
      </c>
      <c r="F22" s="116" t="s">
        <v>616</v>
      </c>
      <c r="G22" s="116" t="s">
        <v>209</v>
      </c>
      <c r="H22" s="116" t="s">
        <v>617</v>
      </c>
      <c r="I22" s="116" t="s">
        <v>231</v>
      </c>
      <c r="J22" s="116" t="s">
        <v>618</v>
      </c>
      <c r="K22" s="116" t="s">
        <v>619</v>
      </c>
      <c r="L22" s="116" t="s">
        <v>257</v>
      </c>
      <c r="M22" s="116" t="s">
        <v>377</v>
      </c>
      <c r="N22" s="116" t="s">
        <v>262</v>
      </c>
      <c r="O22" s="116" t="s">
        <v>620</v>
      </c>
      <c r="P22" s="116" t="s">
        <v>621</v>
      </c>
      <c r="Q22" s="116" t="s">
        <v>292</v>
      </c>
      <c r="R22" s="116" t="s">
        <v>123</v>
      </c>
      <c r="S22" s="116" t="s">
        <v>622</v>
      </c>
      <c r="T22" s="116" t="s">
        <v>72</v>
      </c>
    </row>
    <row r="23" spans="1:20" ht="12" customHeight="1">
      <c r="A23" s="116" t="s">
        <v>274</v>
      </c>
      <c r="B23" s="116" t="s">
        <v>147</v>
      </c>
      <c r="C23" s="116" t="s">
        <v>623</v>
      </c>
      <c r="D23" s="116" t="s">
        <v>256</v>
      </c>
      <c r="E23" s="116" t="s">
        <v>190</v>
      </c>
      <c r="F23" s="116" t="s">
        <v>624</v>
      </c>
      <c r="G23" s="116" t="s">
        <v>399</v>
      </c>
      <c r="H23" s="116" t="s">
        <v>224</v>
      </c>
      <c r="I23" s="116" t="s">
        <v>232</v>
      </c>
      <c r="J23" s="116" t="s">
        <v>625</v>
      </c>
      <c r="K23" s="116" t="s">
        <v>626</v>
      </c>
      <c r="L23" s="116" t="s">
        <v>627</v>
      </c>
      <c r="M23" s="116" t="s">
        <v>180</v>
      </c>
      <c r="N23" s="116" t="s">
        <v>628</v>
      </c>
      <c r="O23" s="116" t="s">
        <v>391</v>
      </c>
      <c r="P23" s="116" t="s">
        <v>339</v>
      </c>
      <c r="Q23" s="116" t="s">
        <v>629</v>
      </c>
      <c r="R23" s="116" t="s">
        <v>71</v>
      </c>
      <c r="S23" s="116" t="s">
        <v>630</v>
      </c>
      <c r="T23" s="116" t="s">
        <v>319</v>
      </c>
    </row>
    <row r="24" spans="1:20" ht="12" customHeight="1">
      <c r="A24" s="35" t="s">
        <v>631</v>
      </c>
      <c r="B24" s="116" t="s">
        <v>159</v>
      </c>
      <c r="C24" s="116" t="s">
        <v>632</v>
      </c>
      <c r="D24" s="116" t="s">
        <v>90</v>
      </c>
      <c r="E24" s="116" t="s">
        <v>84</v>
      </c>
      <c r="F24" s="116" t="s">
        <v>633</v>
      </c>
      <c r="G24" s="116" t="s">
        <v>634</v>
      </c>
      <c r="H24" s="116" t="s">
        <v>219</v>
      </c>
      <c r="I24" s="116" t="s">
        <v>635</v>
      </c>
      <c r="J24" s="116" t="s">
        <v>636</v>
      </c>
      <c r="K24" s="116" t="s">
        <v>352</v>
      </c>
      <c r="L24" s="116" t="s">
        <v>637</v>
      </c>
      <c r="M24" s="116" t="s">
        <v>638</v>
      </c>
      <c r="N24" s="116" t="s">
        <v>387</v>
      </c>
      <c r="O24" s="116" t="s">
        <v>639</v>
      </c>
      <c r="P24" s="116" t="s">
        <v>640</v>
      </c>
      <c r="Q24" s="116" t="s">
        <v>400</v>
      </c>
      <c r="R24" s="116" t="s">
        <v>302</v>
      </c>
      <c r="S24" s="116" t="s">
        <v>413</v>
      </c>
      <c r="T24" s="116" t="s">
        <v>641</v>
      </c>
    </row>
    <row r="25" spans="1:20" ht="12" customHeight="1">
      <c r="A25" s="35" t="s">
        <v>642</v>
      </c>
      <c r="B25" s="116" t="s">
        <v>643</v>
      </c>
      <c r="C25" s="116" t="s">
        <v>644</v>
      </c>
      <c r="D25" s="116" t="s">
        <v>334</v>
      </c>
      <c r="E25" s="116" t="s">
        <v>193</v>
      </c>
      <c r="F25" s="116" t="s">
        <v>350</v>
      </c>
      <c r="G25" s="116" t="s">
        <v>354</v>
      </c>
      <c r="H25" s="116" t="s">
        <v>645</v>
      </c>
      <c r="I25" s="116" t="s">
        <v>359</v>
      </c>
      <c r="J25" s="116" t="s">
        <v>646</v>
      </c>
      <c r="K25" s="116" t="s">
        <v>647</v>
      </c>
      <c r="L25" s="116" t="s">
        <v>98</v>
      </c>
      <c r="M25" s="116" t="s">
        <v>378</v>
      </c>
      <c r="N25" s="116" t="s">
        <v>648</v>
      </c>
      <c r="O25" s="116" t="s">
        <v>649</v>
      </c>
      <c r="P25" s="116" t="s">
        <v>396</v>
      </c>
      <c r="Q25" s="116" t="s">
        <v>293</v>
      </c>
      <c r="R25" s="116" t="s">
        <v>107</v>
      </c>
      <c r="S25" s="116" t="s">
        <v>414</v>
      </c>
      <c r="T25" s="116" t="s">
        <v>650</v>
      </c>
    </row>
    <row r="26" spans="1:20" ht="12" customHeight="1">
      <c r="A26" s="35" t="s">
        <v>211</v>
      </c>
      <c r="B26" s="116" t="s">
        <v>329</v>
      </c>
      <c r="C26" s="116" t="s">
        <v>69</v>
      </c>
      <c r="D26" s="116" t="s">
        <v>97</v>
      </c>
      <c r="E26" s="116" t="s">
        <v>651</v>
      </c>
      <c r="F26" s="116" t="s">
        <v>652</v>
      </c>
      <c r="G26" s="116" t="s">
        <v>108</v>
      </c>
      <c r="H26" s="116" t="s">
        <v>220</v>
      </c>
      <c r="I26" s="116" t="s">
        <v>128</v>
      </c>
      <c r="J26" s="116" t="s">
        <v>653</v>
      </c>
      <c r="K26" s="116" t="s">
        <v>86</v>
      </c>
      <c r="L26" s="116" t="s">
        <v>95</v>
      </c>
      <c r="M26" s="116" t="s">
        <v>379</v>
      </c>
      <c r="N26" s="116" t="s">
        <v>124</v>
      </c>
      <c r="O26" s="116" t="s">
        <v>93</v>
      </c>
      <c r="P26" s="116" t="s">
        <v>340</v>
      </c>
      <c r="Q26" s="116" t="s">
        <v>148</v>
      </c>
      <c r="R26" s="116" t="s">
        <v>654</v>
      </c>
      <c r="S26" s="35" t="s">
        <v>211</v>
      </c>
      <c r="T26" s="116" t="s">
        <v>655</v>
      </c>
    </row>
    <row r="27" spans="1:20" ht="12" customHeight="1">
      <c r="A27" s="35" t="s">
        <v>172</v>
      </c>
      <c r="B27" s="116" t="s">
        <v>656</v>
      </c>
      <c r="C27" s="116" t="s">
        <v>657</v>
      </c>
      <c r="D27" s="116" t="s">
        <v>74</v>
      </c>
      <c r="E27" s="116" t="s">
        <v>658</v>
      </c>
      <c r="F27" s="116" t="s">
        <v>351</v>
      </c>
      <c r="G27" s="116" t="s">
        <v>659</v>
      </c>
      <c r="H27" s="116" t="s">
        <v>110</v>
      </c>
      <c r="I27" s="116" t="s">
        <v>660</v>
      </c>
      <c r="J27" s="116" t="s">
        <v>192</v>
      </c>
      <c r="K27" s="99" t="s">
        <v>172</v>
      </c>
      <c r="L27" s="116" t="s">
        <v>369</v>
      </c>
      <c r="M27" s="35" t="s">
        <v>172</v>
      </c>
      <c r="N27" s="116" t="s">
        <v>263</v>
      </c>
      <c r="O27" s="116" t="s">
        <v>661</v>
      </c>
      <c r="P27" s="116" t="s">
        <v>261</v>
      </c>
      <c r="Q27" s="116" t="s">
        <v>662</v>
      </c>
      <c r="R27" s="116" t="s">
        <v>154</v>
      </c>
      <c r="S27" s="35" t="s">
        <v>172</v>
      </c>
      <c r="T27" s="116" t="s">
        <v>663</v>
      </c>
    </row>
    <row r="28" spans="1:20" ht="12" customHeight="1">
      <c r="A28" s="35" t="s">
        <v>173</v>
      </c>
      <c r="B28" s="116" t="s">
        <v>664</v>
      </c>
      <c r="C28" s="116" t="s">
        <v>665</v>
      </c>
      <c r="D28" s="116" t="s">
        <v>666</v>
      </c>
      <c r="E28" s="116" t="s">
        <v>667</v>
      </c>
      <c r="F28" s="116" t="s">
        <v>199</v>
      </c>
      <c r="G28" s="35" t="s">
        <v>173</v>
      </c>
      <c r="H28" s="116" t="s">
        <v>221</v>
      </c>
      <c r="I28" s="116" t="s">
        <v>668</v>
      </c>
      <c r="J28" s="116" t="s">
        <v>669</v>
      </c>
      <c r="K28" s="99" t="s">
        <v>173</v>
      </c>
      <c r="L28" s="35" t="s">
        <v>173</v>
      </c>
      <c r="M28" s="35" t="s">
        <v>173</v>
      </c>
      <c r="N28" s="35" t="s">
        <v>173</v>
      </c>
      <c r="O28" s="116" t="s">
        <v>670</v>
      </c>
      <c r="P28" s="116" t="s">
        <v>397</v>
      </c>
      <c r="Q28" s="35" t="s">
        <v>173</v>
      </c>
      <c r="R28" s="116" t="s">
        <v>92</v>
      </c>
      <c r="S28" s="35" t="s">
        <v>173</v>
      </c>
      <c r="T28" s="116" t="s">
        <v>382</v>
      </c>
    </row>
    <row r="29" spans="1:20" ht="12" customHeight="1">
      <c r="A29" s="35" t="s">
        <v>64</v>
      </c>
      <c r="B29" s="35" t="s">
        <v>64</v>
      </c>
      <c r="C29" s="116" t="s">
        <v>671</v>
      </c>
      <c r="D29" s="116" t="s">
        <v>112</v>
      </c>
      <c r="E29" s="116" t="s">
        <v>672</v>
      </c>
      <c r="F29" s="116" t="s">
        <v>210</v>
      </c>
      <c r="G29" s="35" t="s">
        <v>64</v>
      </c>
      <c r="H29" s="116" t="s">
        <v>356</v>
      </c>
      <c r="I29" s="116" t="s">
        <v>234</v>
      </c>
      <c r="J29" s="116" t="s">
        <v>673</v>
      </c>
      <c r="K29" s="99" t="s">
        <v>64</v>
      </c>
      <c r="L29" s="35" t="s">
        <v>64</v>
      </c>
      <c r="M29" s="35" t="s">
        <v>64</v>
      </c>
      <c r="N29" s="35" t="s">
        <v>64</v>
      </c>
      <c r="O29" s="116" t="s">
        <v>271</v>
      </c>
      <c r="P29" s="35" t="s">
        <v>64</v>
      </c>
      <c r="Q29" s="35" t="s">
        <v>64</v>
      </c>
      <c r="R29" s="116" t="s">
        <v>408</v>
      </c>
      <c r="S29" s="35" t="s">
        <v>64</v>
      </c>
      <c r="T29" s="116" t="s">
        <v>674</v>
      </c>
    </row>
    <row r="30" spans="1:20" ht="12" customHeight="1">
      <c r="A30" s="35" t="s">
        <v>62</v>
      </c>
      <c r="B30" s="35" t="s">
        <v>62</v>
      </c>
      <c r="C30" s="35" t="s">
        <v>62</v>
      </c>
      <c r="D30" s="99" t="s">
        <v>62</v>
      </c>
      <c r="E30" s="116" t="s">
        <v>343</v>
      </c>
      <c r="F30" s="116" t="s">
        <v>675</v>
      </c>
      <c r="G30" s="35" t="s">
        <v>62</v>
      </c>
      <c r="H30" s="35" t="s">
        <v>62</v>
      </c>
      <c r="I30" s="116" t="s">
        <v>360</v>
      </c>
      <c r="J30" s="116" t="s">
        <v>171</v>
      </c>
      <c r="K30" s="99" t="s">
        <v>62</v>
      </c>
      <c r="L30" s="35" t="s">
        <v>62</v>
      </c>
      <c r="M30" s="35" t="s">
        <v>62</v>
      </c>
      <c r="N30" s="35" t="s">
        <v>62</v>
      </c>
      <c r="O30" s="116" t="s">
        <v>272</v>
      </c>
      <c r="P30" s="35" t="s">
        <v>62</v>
      </c>
      <c r="Q30" s="35" t="s">
        <v>62</v>
      </c>
      <c r="R30" s="35" t="s">
        <v>62</v>
      </c>
      <c r="S30" s="35" t="s">
        <v>62</v>
      </c>
      <c r="T30" s="116" t="s">
        <v>676</v>
      </c>
    </row>
    <row r="31" spans="1:20" ht="12" customHeight="1">
      <c r="A31" s="35" t="s">
        <v>63</v>
      </c>
      <c r="B31" s="35" t="s">
        <v>63</v>
      </c>
      <c r="C31" s="35" t="s">
        <v>63</v>
      </c>
      <c r="D31" s="99" t="s">
        <v>63</v>
      </c>
      <c r="E31" s="116" t="s">
        <v>111</v>
      </c>
      <c r="F31" s="116" t="s">
        <v>109</v>
      </c>
      <c r="G31" s="35" t="s">
        <v>63</v>
      </c>
      <c r="H31" s="35" t="s">
        <v>63</v>
      </c>
      <c r="I31" s="116" t="s">
        <v>235</v>
      </c>
      <c r="J31" s="116" t="s">
        <v>677</v>
      </c>
      <c r="K31" s="99" t="s">
        <v>63</v>
      </c>
      <c r="L31" s="35" t="s">
        <v>63</v>
      </c>
      <c r="M31" s="35" t="s">
        <v>63</v>
      </c>
      <c r="N31" s="35" t="s">
        <v>63</v>
      </c>
      <c r="O31" s="116" t="s">
        <v>678</v>
      </c>
      <c r="P31" s="35" t="s">
        <v>63</v>
      </c>
      <c r="Q31" s="35" t="s">
        <v>63</v>
      </c>
      <c r="R31" s="35" t="s">
        <v>63</v>
      </c>
      <c r="S31" s="35" t="s">
        <v>63</v>
      </c>
      <c r="T31" s="116" t="s">
        <v>182</v>
      </c>
    </row>
    <row r="32" spans="1:20" ht="12" customHeight="1">
      <c r="A32" s="35" t="s">
        <v>32</v>
      </c>
      <c r="B32" s="35" t="s">
        <v>32</v>
      </c>
      <c r="C32" s="35" t="s">
        <v>32</v>
      </c>
      <c r="D32" s="99" t="s">
        <v>32</v>
      </c>
      <c r="E32" s="116" t="s">
        <v>344</v>
      </c>
      <c r="F32" t="s">
        <v>32</v>
      </c>
      <c r="G32" s="35" t="s">
        <v>32</v>
      </c>
      <c r="H32" s="35" t="s">
        <v>32</v>
      </c>
      <c r="I32" s="116" t="s">
        <v>679</v>
      </c>
      <c r="J32" s="116" t="s">
        <v>101</v>
      </c>
      <c r="K32" s="99" t="s">
        <v>32</v>
      </c>
      <c r="L32" s="35" t="s">
        <v>32</v>
      </c>
      <c r="M32" s="35" t="s">
        <v>32</v>
      </c>
      <c r="N32" s="35" t="s">
        <v>32</v>
      </c>
      <c r="O32" s="35" t="s">
        <v>32</v>
      </c>
      <c r="P32" s="35" t="s">
        <v>32</v>
      </c>
      <c r="Q32" s="35" t="s">
        <v>32</v>
      </c>
      <c r="R32" s="35" t="s">
        <v>32</v>
      </c>
      <c r="S32" s="35" t="s">
        <v>32</v>
      </c>
      <c r="T32" s="116" t="s">
        <v>680</v>
      </c>
    </row>
    <row r="33" spans="1:20" ht="12" customHeight="1">
      <c r="A33" s="35" t="s">
        <v>33</v>
      </c>
      <c r="B33" s="35" t="s">
        <v>33</v>
      </c>
      <c r="C33" s="35" t="s">
        <v>33</v>
      </c>
      <c r="D33" s="99" t="s">
        <v>33</v>
      </c>
      <c r="E33" s="35" t="s">
        <v>33</v>
      </c>
      <c r="F33" s="20" t="s">
        <v>33</v>
      </c>
      <c r="G33" s="35" t="s">
        <v>33</v>
      </c>
      <c r="H33" s="35" t="s">
        <v>33</v>
      </c>
      <c r="I33" s="116" t="s">
        <v>681</v>
      </c>
      <c r="J33" s="116" t="s">
        <v>682</v>
      </c>
      <c r="K33" s="99" t="s">
        <v>33</v>
      </c>
      <c r="L33" s="35" t="s">
        <v>33</v>
      </c>
      <c r="M33" s="35" t="s">
        <v>33</v>
      </c>
      <c r="N33" s="35" t="s">
        <v>33</v>
      </c>
      <c r="O33" s="35" t="s">
        <v>33</v>
      </c>
      <c r="P33" s="35" t="s">
        <v>33</v>
      </c>
      <c r="Q33" s="35" t="s">
        <v>33</v>
      </c>
      <c r="R33" s="35" t="s">
        <v>33</v>
      </c>
      <c r="S33" s="35" t="s">
        <v>33</v>
      </c>
      <c r="T33" s="116" t="s">
        <v>683</v>
      </c>
    </row>
    <row r="34" spans="1:20" ht="12" customHeight="1">
      <c r="A34" s="35" t="s">
        <v>34</v>
      </c>
      <c r="B34" s="35" t="s">
        <v>34</v>
      </c>
      <c r="C34" s="35" t="s">
        <v>34</v>
      </c>
      <c r="D34" s="35" t="s">
        <v>34</v>
      </c>
      <c r="E34" s="35" t="s">
        <v>34</v>
      </c>
      <c r="F34" t="s">
        <v>34</v>
      </c>
      <c r="G34" s="35" t="s">
        <v>34</v>
      </c>
      <c r="H34" s="35" t="s">
        <v>34</v>
      </c>
      <c r="I34" t="s">
        <v>34</v>
      </c>
      <c r="J34" s="35" t="s">
        <v>34</v>
      </c>
      <c r="K34" s="35" t="s">
        <v>34</v>
      </c>
      <c r="L34" s="35" t="s">
        <v>34</v>
      </c>
      <c r="M34" s="35" t="s">
        <v>34</v>
      </c>
      <c r="N34" s="35" t="s">
        <v>34</v>
      </c>
      <c r="O34" s="35" t="s">
        <v>34</v>
      </c>
      <c r="P34" s="35" t="s">
        <v>34</v>
      </c>
      <c r="Q34" s="35" t="s">
        <v>34</v>
      </c>
      <c r="R34" s="35" t="s">
        <v>34</v>
      </c>
      <c r="S34" s="35" t="s">
        <v>34</v>
      </c>
      <c r="T34" s="35" t="s">
        <v>34</v>
      </c>
    </row>
    <row r="35" spans="1:20" ht="12" customHeight="1">
      <c r="A35" s="35" t="s">
        <v>35</v>
      </c>
      <c r="B35" s="35" t="s">
        <v>35</v>
      </c>
      <c r="C35" s="35" t="s">
        <v>35</v>
      </c>
      <c r="D35" s="35" t="s">
        <v>35</v>
      </c>
      <c r="E35" s="35" t="s">
        <v>35</v>
      </c>
      <c r="F35" t="s">
        <v>35</v>
      </c>
      <c r="G35" s="35" t="s">
        <v>35</v>
      </c>
      <c r="H35" s="35" t="s">
        <v>35</v>
      </c>
      <c r="I35" t="s">
        <v>35</v>
      </c>
      <c r="J35" s="35" t="s">
        <v>35</v>
      </c>
      <c r="K35" s="35" t="s">
        <v>35</v>
      </c>
      <c r="L35" s="35" t="s">
        <v>35</v>
      </c>
      <c r="M35" s="35" t="s">
        <v>35</v>
      </c>
      <c r="N35" s="35" t="s">
        <v>35</v>
      </c>
      <c r="O35" s="35" t="s">
        <v>35</v>
      </c>
      <c r="P35" s="35" t="s">
        <v>35</v>
      </c>
      <c r="Q35" s="35" t="s">
        <v>35</v>
      </c>
      <c r="R35" s="35" t="s">
        <v>35</v>
      </c>
      <c r="S35" s="35" t="s">
        <v>35</v>
      </c>
      <c r="T35" s="35" t="s">
        <v>35</v>
      </c>
    </row>
    <row r="36" spans="1:20" ht="12" customHeight="1">
      <c r="A36" s="35" t="s">
        <v>36</v>
      </c>
      <c r="B36" s="35" t="s">
        <v>36</v>
      </c>
      <c r="C36" s="35" t="s">
        <v>36</v>
      </c>
      <c r="D36" s="35" t="s">
        <v>36</v>
      </c>
      <c r="E36" s="35" t="s">
        <v>36</v>
      </c>
      <c r="F36" t="s">
        <v>36</v>
      </c>
      <c r="G36" s="35" t="s">
        <v>36</v>
      </c>
      <c r="H36" s="35" t="s">
        <v>36</v>
      </c>
      <c r="I36" t="s">
        <v>36</v>
      </c>
      <c r="J36" s="35" t="s">
        <v>36</v>
      </c>
      <c r="K36" s="35" t="s">
        <v>36</v>
      </c>
      <c r="L36" s="35" t="s">
        <v>36</v>
      </c>
      <c r="M36" s="35" t="s">
        <v>36</v>
      </c>
      <c r="N36" s="35" t="s">
        <v>36</v>
      </c>
      <c r="O36" s="35" t="s">
        <v>36</v>
      </c>
      <c r="P36" s="35" t="s">
        <v>36</v>
      </c>
      <c r="Q36" s="35" t="s">
        <v>36</v>
      </c>
      <c r="R36" s="35" t="s">
        <v>36</v>
      </c>
      <c r="S36" s="35" t="s">
        <v>36</v>
      </c>
      <c r="T36" s="35" t="s">
        <v>36</v>
      </c>
    </row>
    <row r="37" spans="1:20" ht="12" customHeight="1">
      <c r="A37" s="35" t="s">
        <v>37</v>
      </c>
      <c r="B37" s="35" t="s">
        <v>37</v>
      </c>
      <c r="C37" s="35" t="s">
        <v>37</v>
      </c>
      <c r="D37" s="35" t="s">
        <v>37</v>
      </c>
      <c r="E37" s="35" t="s">
        <v>37</v>
      </c>
      <c r="F37" t="s">
        <v>37</v>
      </c>
      <c r="G37" s="35" t="s">
        <v>37</v>
      </c>
      <c r="H37" s="35" t="s">
        <v>37</v>
      </c>
      <c r="I37" t="s">
        <v>37</v>
      </c>
      <c r="J37" s="35" t="s">
        <v>37</v>
      </c>
      <c r="K37" s="35" t="s">
        <v>37</v>
      </c>
      <c r="L37" s="35" t="s">
        <v>37</v>
      </c>
      <c r="M37" s="35" t="s">
        <v>37</v>
      </c>
      <c r="N37" s="35" t="s">
        <v>37</v>
      </c>
      <c r="O37" s="35" t="s">
        <v>37</v>
      </c>
      <c r="P37" s="35" t="s">
        <v>37</v>
      </c>
      <c r="Q37" s="35" t="s">
        <v>37</v>
      </c>
      <c r="R37" s="35" t="s">
        <v>37</v>
      </c>
      <c r="S37" s="35" t="s">
        <v>37</v>
      </c>
      <c r="T37" s="35" t="s">
        <v>37</v>
      </c>
    </row>
    <row r="38" spans="1:20" ht="12" customHeight="1">
      <c r="A38" s="35" t="s">
        <v>38</v>
      </c>
      <c r="B38" s="35" t="s">
        <v>38</v>
      </c>
      <c r="C38" s="35" t="s">
        <v>38</v>
      </c>
      <c r="D38" s="35" t="s">
        <v>38</v>
      </c>
      <c r="E38" s="35" t="s">
        <v>38</v>
      </c>
      <c r="F38" t="s">
        <v>38</v>
      </c>
      <c r="G38" s="35" t="s">
        <v>38</v>
      </c>
      <c r="H38" s="35" t="s">
        <v>38</v>
      </c>
      <c r="I38" t="s">
        <v>38</v>
      </c>
      <c r="J38" s="35" t="s">
        <v>38</v>
      </c>
      <c r="K38" s="35" t="s">
        <v>38</v>
      </c>
      <c r="L38" s="35" t="s">
        <v>38</v>
      </c>
      <c r="M38" s="35" t="s">
        <v>38</v>
      </c>
      <c r="N38" s="35" t="s">
        <v>38</v>
      </c>
      <c r="O38" s="35" t="s">
        <v>38</v>
      </c>
      <c r="P38" s="35" t="s">
        <v>38</v>
      </c>
      <c r="Q38" s="35" t="s">
        <v>38</v>
      </c>
      <c r="R38" s="35" t="s">
        <v>38</v>
      </c>
      <c r="S38" s="35" t="s">
        <v>38</v>
      </c>
      <c r="T38" s="35" t="s">
        <v>38</v>
      </c>
    </row>
    <row r="39" spans="1:20" ht="12" customHeight="1">
      <c r="A39" s="35" t="s">
        <v>39</v>
      </c>
      <c r="B39" s="35" t="s">
        <v>39</v>
      </c>
      <c r="C39" s="35" t="s">
        <v>39</v>
      </c>
      <c r="D39" s="35" t="s">
        <v>39</v>
      </c>
      <c r="E39" s="35" t="s">
        <v>39</v>
      </c>
      <c r="F39" t="s">
        <v>39</v>
      </c>
      <c r="G39" s="35" t="s">
        <v>39</v>
      </c>
      <c r="H39" s="35" t="s">
        <v>39</v>
      </c>
      <c r="I39" t="s">
        <v>39</v>
      </c>
      <c r="J39" s="35" t="s">
        <v>39</v>
      </c>
      <c r="K39" s="35" t="s">
        <v>39</v>
      </c>
      <c r="L39" s="35" t="s">
        <v>39</v>
      </c>
      <c r="M39" s="35" t="s">
        <v>39</v>
      </c>
      <c r="N39" s="35" t="s">
        <v>39</v>
      </c>
      <c r="O39" s="35" t="s">
        <v>39</v>
      </c>
      <c r="P39" s="35" t="s">
        <v>39</v>
      </c>
      <c r="Q39" s="35" t="s">
        <v>39</v>
      </c>
      <c r="R39" s="35" t="s">
        <v>39</v>
      </c>
      <c r="S39" s="35" t="s">
        <v>39</v>
      </c>
      <c r="T39" s="35" t="s">
        <v>39</v>
      </c>
    </row>
    <row r="40" spans="1:20" ht="12" customHeight="1">
      <c r="A40" s="35" t="s">
        <v>40</v>
      </c>
      <c r="B40" s="35" t="s">
        <v>40</v>
      </c>
      <c r="C40" s="35" t="s">
        <v>40</v>
      </c>
      <c r="D40" s="35" t="s">
        <v>40</v>
      </c>
      <c r="E40" s="35" t="s">
        <v>40</v>
      </c>
      <c r="F40" t="s">
        <v>40</v>
      </c>
      <c r="G40" s="35" t="s">
        <v>40</v>
      </c>
      <c r="H40" s="35" t="s">
        <v>40</v>
      </c>
      <c r="I40" t="s">
        <v>40</v>
      </c>
      <c r="J40" s="35" t="s">
        <v>40</v>
      </c>
      <c r="K40" s="35" t="s">
        <v>40</v>
      </c>
      <c r="L40" s="35" t="s">
        <v>40</v>
      </c>
      <c r="M40" s="35" t="s">
        <v>40</v>
      </c>
      <c r="N40" s="35" t="s">
        <v>40</v>
      </c>
      <c r="O40" s="35" t="s">
        <v>40</v>
      </c>
      <c r="P40" s="35" t="s">
        <v>40</v>
      </c>
      <c r="Q40" s="35" t="s">
        <v>40</v>
      </c>
      <c r="R40" s="35" t="s">
        <v>40</v>
      </c>
      <c r="S40" s="35" t="s">
        <v>40</v>
      </c>
      <c r="T40" s="35" t="s">
        <v>40</v>
      </c>
    </row>
    <row r="41" spans="1:20" ht="12" customHeight="1">
      <c r="A41" s="35" t="s">
        <v>41</v>
      </c>
      <c r="B41" s="35" t="s">
        <v>41</v>
      </c>
      <c r="C41" s="35" t="s">
        <v>41</v>
      </c>
      <c r="D41" s="35" t="s">
        <v>41</v>
      </c>
      <c r="E41" s="35" t="s">
        <v>41</v>
      </c>
      <c r="F41" t="s">
        <v>41</v>
      </c>
      <c r="G41" s="35" t="s">
        <v>41</v>
      </c>
      <c r="H41" s="35" t="s">
        <v>41</v>
      </c>
      <c r="I41" t="s">
        <v>41</v>
      </c>
      <c r="J41" s="35" t="s">
        <v>41</v>
      </c>
      <c r="K41" s="35" t="s">
        <v>41</v>
      </c>
      <c r="L41" s="35" t="s">
        <v>41</v>
      </c>
      <c r="M41" s="35" t="s">
        <v>41</v>
      </c>
      <c r="N41" s="35" t="s">
        <v>41</v>
      </c>
      <c r="O41" s="35" t="s">
        <v>41</v>
      </c>
      <c r="P41" s="35" t="s">
        <v>41</v>
      </c>
      <c r="Q41" s="35" t="s">
        <v>41</v>
      </c>
      <c r="R41" s="35" t="s">
        <v>41</v>
      </c>
      <c r="S41" s="35" t="s">
        <v>41</v>
      </c>
      <c r="T41" s="35" t="s">
        <v>41</v>
      </c>
    </row>
    <row r="42" ht="12" customHeight="1">
      <c r="A42"/>
    </row>
    <row r="43" ht="12" customHeight="1">
      <c r="A4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6"/>
  <dimension ref="A1:AG336"/>
  <sheetViews>
    <sheetView zoomScale="75" zoomScaleNormal="75" zoomScalePageLayoutView="0" workbookViewId="0" topLeftCell="A1">
      <pane ySplit="1" topLeftCell="A74" activePane="bottomLeft" state="frozen"/>
      <selection pane="topLeft" activeCell="A1" sqref="A1"/>
      <selection pane="bottomLeft" activeCell="D102" sqref="D102"/>
    </sheetView>
  </sheetViews>
  <sheetFormatPr defaultColWidth="9.140625" defaultRowHeight="12.75"/>
  <cols>
    <col min="1" max="1" width="6.7109375" style="4" customWidth="1"/>
    <col min="2" max="2" width="10.140625" style="4" customWidth="1"/>
    <col min="3" max="3" width="20.7109375" style="0" customWidth="1"/>
    <col min="4" max="4" width="9.7109375" style="4" customWidth="1"/>
    <col min="5" max="5" width="9.140625" style="4" customWidth="1"/>
    <col min="6" max="6" width="9.28125" style="4" bestFit="1" customWidth="1"/>
    <col min="7" max="10" width="9.140625" style="4" customWidth="1"/>
    <col min="11" max="11" width="10.140625" style="0" bestFit="1" customWidth="1"/>
    <col min="12" max="18" width="9.140625" style="0" hidden="1" customWidth="1"/>
    <col min="24" max="24" width="16.8515625" style="0" customWidth="1"/>
    <col min="27" max="33" width="10.00390625" style="4" bestFit="1" customWidth="1"/>
  </cols>
  <sheetData>
    <row r="1" spans="1:33" ht="29.25" customHeight="1">
      <c r="A1" s="25"/>
      <c r="B1" s="25"/>
      <c r="C1" s="1" t="str">
        <f>SuperCoppa!E1</f>
        <v>OUZO</v>
      </c>
      <c r="D1" s="3" t="s">
        <v>1</v>
      </c>
      <c r="E1" s="3" t="s">
        <v>10</v>
      </c>
      <c r="F1" s="3" t="s">
        <v>2</v>
      </c>
      <c r="G1" s="3" t="s">
        <v>3</v>
      </c>
      <c r="H1" s="3" t="s">
        <v>6</v>
      </c>
      <c r="I1" s="3" t="s">
        <v>4</v>
      </c>
      <c r="J1" s="3" t="s">
        <v>5</v>
      </c>
      <c r="K1" s="3" t="s">
        <v>9</v>
      </c>
      <c r="L1" s="9"/>
      <c r="N1" s="27" t="s">
        <v>42</v>
      </c>
      <c r="X1" s="52" t="s">
        <v>55</v>
      </c>
      <c r="AA1" s="3" t="s">
        <v>1</v>
      </c>
      <c r="AB1" s="3" t="s">
        <v>10</v>
      </c>
      <c r="AC1" s="3" t="s">
        <v>2</v>
      </c>
      <c r="AD1" s="3" t="s">
        <v>3</v>
      </c>
      <c r="AE1" s="3" t="s">
        <v>6</v>
      </c>
      <c r="AF1" s="3" t="s">
        <v>4</v>
      </c>
      <c r="AG1" s="3" t="s">
        <v>5</v>
      </c>
    </row>
    <row r="2" spans="1:27" ht="12.75" customHeight="1">
      <c r="A2" s="26" t="str">
        <f>SuperCoppa!C3</f>
        <v>P</v>
      </c>
      <c r="B2" s="26" t="str">
        <f aca="true" t="shared" si="0" ref="B2:B12">P2</f>
        <v>Juventus</v>
      </c>
      <c r="C2" s="37" t="str">
        <f>SuperCoppa!E3</f>
        <v>SZCZESNY</v>
      </c>
      <c r="D2" s="4">
        <f aca="true" t="shared" si="1" ref="D2:J2">IF(AA2&lt;&gt;0,AA2,"")</f>
        <v>6.5</v>
      </c>
      <c r="E2" s="4">
        <f t="shared" si="1"/>
      </c>
      <c r="F2" s="4">
        <f t="shared" si="1"/>
      </c>
      <c r="G2" s="4">
        <f t="shared" si="1"/>
      </c>
      <c r="H2" s="4">
        <f t="shared" si="1"/>
      </c>
      <c r="I2" s="4">
        <f t="shared" si="1"/>
      </c>
      <c r="J2" s="4">
        <f t="shared" si="1"/>
      </c>
      <c r="K2" s="8">
        <f>IF(D2="UFFICIO",4,SUM(D2,IF(E2="A",-0.5,IF(E2="E",-1,0)),N(F2)*3,-N(G2),-N(H2)*2,-N(I2)*3,N(J2)*3))</f>
        <v>6.5</v>
      </c>
      <c r="L2" s="9"/>
      <c r="N2" t="str">
        <f>IF(COUNTIF(Rose!A$2:J$41,'Inserisci Voti'!C2)=1,"META SX",IF(COUNTIF(Rose!K$2:T$41,'Inserisci Voti'!C2)=1,"META DX","non esiste"))</f>
        <v>META SX</v>
      </c>
      <c r="O2" t="str">
        <f>IF(N2="META SX",IF(COUNTIF(Rose!A$2:E$41,'Inserisci Voti'!C2)=1,"SSX","DSX"),IF(N2="META DX",IF(COUNTIF(Rose!K$2:O$41,'Inserisci Voti'!C2)=1,"SDX","DDX"),"non esiste"))</f>
        <v>DSX</v>
      </c>
      <c r="P2" t="str">
        <f>IF(O2="SSX",IF(COUNTIF(Rose!A$2:A$41,C2)=1,Rose!A$1,IF(COUNTIF(Rose!B$2:B$41,C2)=1,Rose!B$1,IF(COUNTIF(Rose!C$2:C$41,C2)=1,Rose!C$1,IF(COUNTIF(Rose!D$2:D$41,C2)=1,Rose!D$1,Rose!E$1)))),IF(O2="DSX",IF(COUNTIF(Rose!F$2:F$41,C2)=1,Rose!F$1,IF(COUNTIF(Rose!G$2:G$41,C2)=1,Rose!G$1,IF(COUNTIF(Rose!H$2:H$41,C2)=1,Rose!H$1,IF(COUNTIF(Rose!I$2:I$41,C2)=1,Rose!I$1,Rose!J$1)))),IF(O2="SDX",IF(COUNTIF(Rose!K$2:K$41,C2)=1,Rose!K$1,IF(COUNTIF(Rose!L$2:L$41,C2)=1,Rose!L$1,IF(COUNTIF(Rose!M$2:M$41,C2)=1,Rose!M$1,IF(COUNTIF(Rose!N$2:N$41,C2)=1,Rose!N$1,Rose!O$1)))),IF(COUNTIF(Rose!P$2:P$41,C2)=1,Rose!P$1,IF(COUNTIF(Rose!Q$2:Q$41,C2)=1,Rose!Q$1,IF(COUNTIF(Rose!R$2:R$41,C2)=1,Rose!R$1,IF(COUNTIF(Rose!S$2:S$41,C2)=1,Rose!S$1,Rose!T$1)))))))</f>
        <v>Juventus</v>
      </c>
      <c r="W2" s="51" t="str">
        <f>B2</f>
        <v>Juventus</v>
      </c>
      <c r="X2" s="51" t="str">
        <f>C2</f>
        <v>SZCZESNY</v>
      </c>
      <c r="Y2">
        <f>COUNTIF(X2:X$177,X2)</f>
        <v>1</v>
      </c>
      <c r="Z2">
        <f>IF(Y2&gt;1,MATCH(X2,X3:X$177,0),"")</f>
      </c>
      <c r="AA2" s="4">
        <v>6.5</v>
      </c>
    </row>
    <row r="3" spans="1:27" ht="13.5" customHeight="1">
      <c r="A3" s="26" t="str">
        <f>SuperCoppa!C4</f>
        <v>D</v>
      </c>
      <c r="B3" s="26" t="str">
        <f t="shared" si="0"/>
        <v>Napoli</v>
      </c>
      <c r="C3" s="37" t="str">
        <f>SuperCoppa!E4</f>
        <v>MANOLAS</v>
      </c>
      <c r="D3" s="4">
        <f aca="true" t="shared" si="2" ref="D3:D12">IF(AA3&lt;&gt;0,AA3,"")</f>
        <v>5</v>
      </c>
      <c r="E3" s="4">
        <f aca="true" t="shared" si="3" ref="E3:E12">IF(AB3&lt;&gt;0,AB3,"")</f>
      </c>
      <c r="F3" s="4">
        <f aca="true" t="shared" si="4" ref="F3:F12">IF(AC3&lt;&gt;0,AC3,"")</f>
      </c>
      <c r="G3" s="4">
        <f aca="true" t="shared" si="5" ref="G3:G12">IF(AD3&lt;&gt;0,AD3,"")</f>
      </c>
      <c r="H3" s="4">
        <f aca="true" t="shared" si="6" ref="H3:H12">IF(AE3&lt;&gt;0,AE3,"")</f>
      </c>
      <c r="I3" s="4">
        <f aca="true" t="shared" si="7" ref="I3:I12">IF(AF3&lt;&gt;0,AF3,"")</f>
      </c>
      <c r="J3" s="4">
        <f aca="true" t="shared" si="8" ref="J3:J12">IF(AG3&lt;&gt;0,AG3,"")</f>
      </c>
      <c r="K3" s="8">
        <f aca="true" t="shared" si="9" ref="K3:K12">IF(D3="UFFICIO",4,SUM(D3,IF(E3="A",-0.5,IF(E3="E",-1,0)),N(F3)*3,-N(G3),-N(H3)*2,-N(I3)*3,N(J3)*3))</f>
        <v>5</v>
      </c>
      <c r="L3" s="9"/>
      <c r="N3" t="str">
        <f>IF(COUNTIF(Rose!A$2:J$41,'Inserisci Voti'!C3)=1,"META SX",IF(COUNTIF(Rose!K$2:T$41,'Inserisci Voti'!C3)=1,"META DX","non esiste"))</f>
        <v>META DX</v>
      </c>
      <c r="O3" t="str">
        <f>IF(N3="META SX",IF(COUNTIF(Rose!A$2:E$41,'Inserisci Voti'!C3)=1,"SSX","DSX"),IF(N3="META DX",IF(COUNTIF(Rose!K$2:O$41,'Inserisci Voti'!C3)=1,"SDX","DDX"),"non esiste"))</f>
        <v>SDX</v>
      </c>
      <c r="P3" t="str">
        <f>IF(O3="SSX",IF(COUNTIF(Rose!A$2:A$41,C3)=1,Rose!A$1,IF(COUNTIF(Rose!B$2:B$41,C3)=1,Rose!B$1,IF(COUNTIF(Rose!C$2:C$41,C3)=1,Rose!C$1,IF(COUNTIF(Rose!D$2:D$41,C3)=1,Rose!D$1,Rose!E$1)))),IF(O3="DSX",IF(COUNTIF(Rose!F$2:F$41,C3)=1,Rose!F$1,IF(COUNTIF(Rose!G$2:G$41,C3)=1,Rose!G$1,IF(COUNTIF(Rose!H$2:H$41,C3)=1,Rose!H$1,IF(COUNTIF(Rose!I$2:I$41,C3)=1,Rose!I$1,Rose!J$1)))),IF(O3="SDX",IF(COUNTIF(Rose!K$2:K$41,C3)=1,Rose!K$1,IF(COUNTIF(Rose!L$2:L$41,C3)=1,Rose!L$1,IF(COUNTIF(Rose!M$2:M$41,C3)=1,Rose!M$1,IF(COUNTIF(Rose!N$2:N$41,C3)=1,Rose!N$1,Rose!O$1)))),IF(COUNTIF(Rose!P$2:P$41,C3)=1,Rose!P$1,IF(COUNTIF(Rose!Q$2:Q$41,C3)=1,Rose!Q$1,IF(COUNTIF(Rose!R$2:R$41,C3)=1,Rose!R$1,IF(COUNTIF(Rose!S$2:S$41,C3)=1,Rose!S$1,Rose!T$1)))))))</f>
        <v>Napoli</v>
      </c>
      <c r="W3" s="51" t="str">
        <f aca="true" t="shared" si="10" ref="W3:X12">B3</f>
        <v>Napoli</v>
      </c>
      <c r="X3" s="51" t="str">
        <f t="shared" si="10"/>
        <v>MANOLAS</v>
      </c>
      <c r="Y3">
        <f>COUNTIF(X3:X$177,X3)</f>
        <v>1</v>
      </c>
      <c r="Z3">
        <f>IF(Y3&gt;1,MATCH(X3,X4:X$177,0),"")</f>
      </c>
      <c r="AA3" s="4">
        <v>5</v>
      </c>
    </row>
    <row r="4" spans="1:27" ht="13.5" customHeight="1">
      <c r="A4" s="26" t="str">
        <f>SuperCoppa!C5</f>
        <v>D</v>
      </c>
      <c r="B4" s="26" t="str">
        <f t="shared" si="0"/>
        <v>Atalanta</v>
      </c>
      <c r="C4" s="37" t="str">
        <f>SuperCoppa!E5</f>
        <v>PALOMINO</v>
      </c>
      <c r="D4" s="4">
        <f t="shared" si="2"/>
        <v>5.5</v>
      </c>
      <c r="E4" s="4">
        <f t="shared" si="3"/>
      </c>
      <c r="F4" s="4">
        <f t="shared" si="4"/>
      </c>
      <c r="G4" s="4">
        <f t="shared" si="5"/>
      </c>
      <c r="H4" s="4">
        <f t="shared" si="6"/>
      </c>
      <c r="I4" s="4">
        <f t="shared" si="7"/>
      </c>
      <c r="J4" s="4">
        <f t="shared" si="8"/>
      </c>
      <c r="K4" s="8">
        <f t="shared" si="9"/>
        <v>5.5</v>
      </c>
      <c r="L4" s="9"/>
      <c r="N4" t="str">
        <f>IF(COUNTIF(Rose!A$2:J$41,'Inserisci Voti'!C4)=1,"META SX",IF(COUNTIF(Rose!K$2:T$41,'Inserisci Voti'!C4)=1,"META DX","non esiste"))</f>
        <v>META SX</v>
      </c>
      <c r="O4" t="str">
        <f>IF(N4="META SX",IF(COUNTIF(Rose!A$2:E$41,'Inserisci Voti'!C4)=1,"SSX","DSX"),IF(N4="META DX",IF(COUNTIF(Rose!K$2:O$41,'Inserisci Voti'!C4)=1,"SDX","DDX"),"non esiste"))</f>
        <v>SSX</v>
      </c>
      <c r="P4" t="str">
        <f>IF(O4="SSX",IF(COUNTIF(Rose!A$2:A$41,C4)=1,Rose!A$1,IF(COUNTIF(Rose!B$2:B$41,C4)=1,Rose!B$1,IF(COUNTIF(Rose!C$2:C$41,C4)=1,Rose!C$1,IF(COUNTIF(Rose!D$2:D$41,C4)=1,Rose!D$1,Rose!E$1)))),IF(O4="DSX",IF(COUNTIF(Rose!F$2:F$41,C4)=1,Rose!F$1,IF(COUNTIF(Rose!G$2:G$41,C4)=1,Rose!G$1,IF(COUNTIF(Rose!H$2:H$41,C4)=1,Rose!H$1,IF(COUNTIF(Rose!I$2:I$41,C4)=1,Rose!I$1,Rose!J$1)))),IF(O4="SDX",IF(COUNTIF(Rose!K$2:K$41,C4)=1,Rose!K$1,IF(COUNTIF(Rose!L$2:L$41,C4)=1,Rose!L$1,IF(COUNTIF(Rose!M$2:M$41,C4)=1,Rose!M$1,IF(COUNTIF(Rose!N$2:N$41,C4)=1,Rose!N$1,Rose!O$1)))),IF(COUNTIF(Rose!P$2:P$41,C4)=1,Rose!P$1,IF(COUNTIF(Rose!Q$2:Q$41,C4)=1,Rose!Q$1,IF(COUNTIF(Rose!R$2:R$41,C4)=1,Rose!R$1,IF(COUNTIF(Rose!S$2:S$41,C4)=1,Rose!S$1,Rose!T$1)))))))</f>
        <v>Atalanta</v>
      </c>
      <c r="W4" s="51" t="str">
        <f t="shared" si="10"/>
        <v>Atalanta</v>
      </c>
      <c r="X4" s="51" t="str">
        <f t="shared" si="10"/>
        <v>PALOMINO</v>
      </c>
      <c r="Y4">
        <f>COUNTIF(X4:X$177,X4)</f>
        <v>1</v>
      </c>
      <c r="Z4">
        <f>IF(Y4&gt;1,MATCH(X4,X5:X$177,0),"")</f>
      </c>
      <c r="AA4" s="4">
        <v>5.5</v>
      </c>
    </row>
    <row r="5" spans="1:27" ht="13.5" customHeight="1">
      <c r="A5" s="26" t="str">
        <f>SuperCoppa!C6</f>
        <v>D</v>
      </c>
      <c r="B5" s="26" t="str">
        <f t="shared" si="0"/>
        <v>Sampdoria</v>
      </c>
      <c r="C5" s="37" t="str">
        <f>SuperCoppa!E6</f>
        <v>MURRU</v>
      </c>
      <c r="D5" s="4">
        <f t="shared" si="2"/>
        <v>5</v>
      </c>
      <c r="E5" s="4">
        <f t="shared" si="3"/>
      </c>
      <c r="F5" s="4">
        <f t="shared" si="4"/>
      </c>
      <c r="G5" s="4">
        <f t="shared" si="5"/>
      </c>
      <c r="H5" s="4">
        <f t="shared" si="6"/>
      </c>
      <c r="I5" s="4">
        <f t="shared" si="7"/>
      </c>
      <c r="J5" s="4">
        <f t="shared" si="8"/>
      </c>
      <c r="K5" s="8">
        <f t="shared" si="9"/>
        <v>5</v>
      </c>
      <c r="L5" s="9"/>
      <c r="N5" t="str">
        <f>IF(COUNTIF(Rose!A$2:J$41,'Inserisci Voti'!C5)=1,"META SX",IF(COUNTIF(Rose!K$2:T$41,'Inserisci Voti'!C5)=1,"META DX","non esiste"))</f>
        <v>META DX</v>
      </c>
      <c r="O5" t="str">
        <f>IF(N5="META SX",IF(COUNTIF(Rose!A$2:E$41,'Inserisci Voti'!C5)=1,"SSX","DSX"),IF(N5="META DX",IF(COUNTIF(Rose!K$2:O$41,'Inserisci Voti'!C5)=1,"SDX","DDX"),"non esiste"))</f>
        <v>SDX</v>
      </c>
      <c r="P5" t="str">
        <f>IF(O5="SSX",IF(COUNTIF(Rose!A$2:A$41,C5)=1,Rose!A$1,IF(COUNTIF(Rose!B$2:B$41,C5)=1,Rose!B$1,IF(COUNTIF(Rose!C$2:C$41,C5)=1,Rose!C$1,IF(COUNTIF(Rose!D$2:D$41,C5)=1,Rose!D$1,Rose!E$1)))),IF(O5="DSX",IF(COUNTIF(Rose!F$2:F$41,C5)=1,Rose!F$1,IF(COUNTIF(Rose!G$2:G$41,C5)=1,Rose!G$1,IF(COUNTIF(Rose!H$2:H$41,C5)=1,Rose!H$1,IF(COUNTIF(Rose!I$2:I$41,C5)=1,Rose!I$1,Rose!J$1)))),IF(O5="SDX",IF(COUNTIF(Rose!K$2:K$41,C5)=1,Rose!K$1,IF(COUNTIF(Rose!L$2:L$41,C5)=1,Rose!L$1,IF(COUNTIF(Rose!M$2:M$41,C5)=1,Rose!M$1,IF(COUNTIF(Rose!N$2:N$41,C5)=1,Rose!N$1,Rose!O$1)))),IF(COUNTIF(Rose!P$2:P$41,C5)=1,Rose!P$1,IF(COUNTIF(Rose!Q$2:Q$41,C5)=1,Rose!Q$1,IF(COUNTIF(Rose!R$2:R$41,C5)=1,Rose!R$1,IF(COUNTIF(Rose!S$2:S$41,C5)=1,Rose!S$1,Rose!T$1)))))))</f>
        <v>Sampdoria</v>
      </c>
      <c r="W5" s="51" t="str">
        <f t="shared" si="10"/>
        <v>Sampdoria</v>
      </c>
      <c r="X5" s="51" t="str">
        <f t="shared" si="10"/>
        <v>MURRU</v>
      </c>
      <c r="Y5">
        <f>COUNTIF(X5:X$177,X5)</f>
        <v>1</v>
      </c>
      <c r="Z5">
        <f>IF(Y5&gt;1,MATCH(X5,X6:X$177,0),"")</f>
      </c>
      <c r="AA5" s="4">
        <v>5</v>
      </c>
    </row>
    <row r="6" spans="1:27" ht="12.75">
      <c r="A6" s="26" t="str">
        <f>SuperCoppa!C7</f>
        <v>C</v>
      </c>
      <c r="B6" s="26" t="str">
        <f t="shared" si="0"/>
        <v>Juventus</v>
      </c>
      <c r="C6" s="37" t="str">
        <f>SuperCoppa!E7</f>
        <v>PJANIC</v>
      </c>
      <c r="D6" s="4">
        <f t="shared" si="2"/>
        <v>6.5</v>
      </c>
      <c r="E6" s="4">
        <f t="shared" si="3"/>
      </c>
      <c r="F6" s="4">
        <f t="shared" si="4"/>
      </c>
      <c r="G6" s="4">
        <f t="shared" si="5"/>
      </c>
      <c r="H6" s="4">
        <f t="shared" si="6"/>
      </c>
      <c r="I6" s="4">
        <f t="shared" si="7"/>
      </c>
      <c r="J6" s="4">
        <f t="shared" si="8"/>
      </c>
      <c r="K6" s="8">
        <f t="shared" si="9"/>
        <v>6.5</v>
      </c>
      <c r="L6" s="9"/>
      <c r="N6" t="str">
        <f>IF(COUNTIF(Rose!A$2:J$41,'Inserisci Voti'!C6)=1,"META SX",IF(COUNTIF(Rose!K$2:T$41,'Inserisci Voti'!C6)=1,"META DX","non esiste"))</f>
        <v>META SX</v>
      </c>
      <c r="O6" t="str">
        <f>IF(N6="META SX",IF(COUNTIF(Rose!A$2:E$41,'Inserisci Voti'!C6)=1,"SSX","DSX"),IF(N6="META DX",IF(COUNTIF(Rose!K$2:O$41,'Inserisci Voti'!C6)=1,"SDX","DDX"),"non esiste"))</f>
        <v>DSX</v>
      </c>
      <c r="P6" t="str">
        <f>IF(O6="SSX",IF(COUNTIF(Rose!A$2:A$41,C6)=1,Rose!A$1,IF(COUNTIF(Rose!B$2:B$41,C6)=1,Rose!B$1,IF(COUNTIF(Rose!C$2:C$41,C6)=1,Rose!C$1,IF(COUNTIF(Rose!D$2:D$41,C6)=1,Rose!D$1,Rose!E$1)))),IF(O6="DSX",IF(COUNTIF(Rose!F$2:F$41,C6)=1,Rose!F$1,IF(COUNTIF(Rose!G$2:G$41,C6)=1,Rose!G$1,IF(COUNTIF(Rose!H$2:H$41,C6)=1,Rose!H$1,IF(COUNTIF(Rose!I$2:I$41,C6)=1,Rose!I$1,Rose!J$1)))),IF(O6="SDX",IF(COUNTIF(Rose!K$2:K$41,C6)=1,Rose!K$1,IF(COUNTIF(Rose!L$2:L$41,C6)=1,Rose!L$1,IF(COUNTIF(Rose!M$2:M$41,C6)=1,Rose!M$1,IF(COUNTIF(Rose!N$2:N$41,C6)=1,Rose!N$1,Rose!O$1)))),IF(COUNTIF(Rose!P$2:P$41,C6)=1,Rose!P$1,IF(COUNTIF(Rose!Q$2:Q$41,C6)=1,Rose!Q$1,IF(COUNTIF(Rose!R$2:R$41,C6)=1,Rose!R$1,IF(COUNTIF(Rose!S$2:S$41,C6)=1,Rose!S$1,Rose!T$1)))))))</f>
        <v>Juventus</v>
      </c>
      <c r="W6" s="51" t="str">
        <f t="shared" si="10"/>
        <v>Juventus</v>
      </c>
      <c r="X6" s="51" t="str">
        <f t="shared" si="10"/>
        <v>PJANIC</v>
      </c>
      <c r="Y6">
        <f>COUNTIF(X6:X$177,X6)</f>
        <v>1</v>
      </c>
      <c r="Z6">
        <f>IF(Y6&gt;1,MATCH(X6,X7:X$177,0),"")</f>
      </c>
      <c r="AA6" s="4">
        <v>6.5</v>
      </c>
    </row>
    <row r="7" spans="1:27" ht="12.75">
      <c r="A7" s="26" t="str">
        <f>SuperCoppa!C8</f>
        <v>C</v>
      </c>
      <c r="B7" s="26" t="str">
        <f t="shared" si="0"/>
        <v>Juventus</v>
      </c>
      <c r="C7" s="37" t="str">
        <f>SuperCoppa!E8</f>
        <v>BERNARDESCHI</v>
      </c>
      <c r="D7" s="4">
        <f t="shared" si="2"/>
        <v>5.5</v>
      </c>
      <c r="E7" s="4">
        <f t="shared" si="3"/>
      </c>
      <c r="F7" s="4">
        <f t="shared" si="4"/>
      </c>
      <c r="G7" s="4">
        <f t="shared" si="5"/>
      </c>
      <c r="H7" s="4">
        <f t="shared" si="6"/>
      </c>
      <c r="I7" s="4">
        <f t="shared" si="7"/>
      </c>
      <c r="J7" s="4">
        <f t="shared" si="8"/>
      </c>
      <c r="K7" s="8">
        <f t="shared" si="9"/>
        <v>5.5</v>
      </c>
      <c r="L7" s="9"/>
      <c r="N7" t="str">
        <f>IF(COUNTIF(Rose!A$2:J$41,'Inserisci Voti'!C7)=1,"META SX",IF(COUNTIF(Rose!K$2:T$41,'Inserisci Voti'!C7)=1,"META DX","non esiste"))</f>
        <v>META SX</v>
      </c>
      <c r="O7" t="str">
        <f>IF(N7="META SX",IF(COUNTIF(Rose!A$2:E$41,'Inserisci Voti'!C7)=1,"SSX","DSX"),IF(N7="META DX",IF(COUNTIF(Rose!K$2:O$41,'Inserisci Voti'!C7)=1,"SDX","DDX"),"non esiste"))</f>
        <v>DSX</v>
      </c>
      <c r="P7" t="str">
        <f>IF(O7="SSX",IF(COUNTIF(Rose!A$2:A$41,C7)=1,Rose!A$1,IF(COUNTIF(Rose!B$2:B$41,C7)=1,Rose!B$1,IF(COUNTIF(Rose!C$2:C$41,C7)=1,Rose!C$1,IF(COUNTIF(Rose!D$2:D$41,C7)=1,Rose!D$1,Rose!E$1)))),IF(O7="DSX",IF(COUNTIF(Rose!F$2:F$41,C7)=1,Rose!F$1,IF(COUNTIF(Rose!G$2:G$41,C7)=1,Rose!G$1,IF(COUNTIF(Rose!H$2:H$41,C7)=1,Rose!H$1,IF(COUNTIF(Rose!I$2:I$41,C7)=1,Rose!I$1,Rose!J$1)))),IF(O7="SDX",IF(COUNTIF(Rose!K$2:K$41,C7)=1,Rose!K$1,IF(COUNTIF(Rose!L$2:L$41,C7)=1,Rose!L$1,IF(COUNTIF(Rose!M$2:M$41,C7)=1,Rose!M$1,IF(COUNTIF(Rose!N$2:N$41,C7)=1,Rose!N$1,Rose!O$1)))),IF(COUNTIF(Rose!P$2:P$41,C7)=1,Rose!P$1,IF(COUNTIF(Rose!Q$2:Q$41,C7)=1,Rose!Q$1,IF(COUNTIF(Rose!R$2:R$41,C7)=1,Rose!R$1,IF(COUNTIF(Rose!S$2:S$41,C7)=1,Rose!S$1,Rose!T$1)))))))</f>
        <v>Juventus</v>
      </c>
      <c r="W7" s="51" t="str">
        <f t="shared" si="10"/>
        <v>Juventus</v>
      </c>
      <c r="X7" s="51" t="str">
        <f t="shared" si="10"/>
        <v>BERNARDESCHI</v>
      </c>
      <c r="Y7">
        <f>COUNTIF(X7:X$177,X7)</f>
        <v>1</v>
      </c>
      <c r="Z7">
        <f>IF(Y7&gt;1,MATCH(X7,X8:X$177,0),"")</f>
      </c>
      <c r="AA7" s="4">
        <v>5.5</v>
      </c>
    </row>
    <row r="8" spans="1:27" ht="12.75">
      <c r="A8" s="26" t="str">
        <f>SuperCoppa!C9</f>
        <v>C</v>
      </c>
      <c r="B8" s="26" t="str">
        <f t="shared" si="0"/>
        <v>Juventus</v>
      </c>
      <c r="C8" s="37" t="str">
        <f>SuperCoppa!E9</f>
        <v>MATUIDI</v>
      </c>
      <c r="D8" s="4">
        <f t="shared" si="2"/>
        <v>6</v>
      </c>
      <c r="E8" s="4">
        <f t="shared" si="3"/>
      </c>
      <c r="F8" s="4">
        <f t="shared" si="4"/>
      </c>
      <c r="G8" s="4">
        <f t="shared" si="5"/>
      </c>
      <c r="H8" s="4">
        <f t="shared" si="6"/>
      </c>
      <c r="I8" s="4">
        <f t="shared" si="7"/>
      </c>
      <c r="J8" s="4">
        <f t="shared" si="8"/>
      </c>
      <c r="K8" s="8">
        <f t="shared" si="9"/>
        <v>6</v>
      </c>
      <c r="L8" s="9"/>
      <c r="N8" t="str">
        <f>IF(COUNTIF(Rose!A$2:J$41,'Inserisci Voti'!C8)=1,"META SX",IF(COUNTIF(Rose!K$2:T$41,'Inserisci Voti'!C8)=1,"META DX","non esiste"))</f>
        <v>META SX</v>
      </c>
      <c r="O8" t="str">
        <f>IF(N8="META SX",IF(COUNTIF(Rose!A$2:E$41,'Inserisci Voti'!C8)=1,"SSX","DSX"),IF(N8="META DX",IF(COUNTIF(Rose!K$2:O$41,'Inserisci Voti'!C8)=1,"SDX","DDX"),"non esiste"))</f>
        <v>DSX</v>
      </c>
      <c r="P8" t="str">
        <f>IF(O8="SSX",IF(COUNTIF(Rose!A$2:A$41,C8)=1,Rose!A$1,IF(COUNTIF(Rose!B$2:B$41,C8)=1,Rose!B$1,IF(COUNTIF(Rose!C$2:C$41,C8)=1,Rose!C$1,IF(COUNTIF(Rose!D$2:D$41,C8)=1,Rose!D$1,Rose!E$1)))),IF(O8="DSX",IF(COUNTIF(Rose!F$2:F$41,C8)=1,Rose!F$1,IF(COUNTIF(Rose!G$2:G$41,C8)=1,Rose!G$1,IF(COUNTIF(Rose!H$2:H$41,C8)=1,Rose!H$1,IF(COUNTIF(Rose!I$2:I$41,C8)=1,Rose!I$1,Rose!J$1)))),IF(O8="SDX",IF(COUNTIF(Rose!K$2:K$41,C8)=1,Rose!K$1,IF(COUNTIF(Rose!L$2:L$41,C8)=1,Rose!L$1,IF(COUNTIF(Rose!M$2:M$41,C8)=1,Rose!M$1,IF(COUNTIF(Rose!N$2:N$41,C8)=1,Rose!N$1,Rose!O$1)))),IF(COUNTIF(Rose!P$2:P$41,C8)=1,Rose!P$1,IF(COUNTIF(Rose!Q$2:Q$41,C8)=1,Rose!Q$1,IF(COUNTIF(Rose!R$2:R$41,C8)=1,Rose!R$1,IF(COUNTIF(Rose!S$2:S$41,C8)=1,Rose!S$1,Rose!T$1)))))))</f>
        <v>Juventus</v>
      </c>
      <c r="W8" s="51" t="str">
        <f t="shared" si="10"/>
        <v>Juventus</v>
      </c>
      <c r="X8" s="51" t="str">
        <f t="shared" si="10"/>
        <v>MATUIDI</v>
      </c>
      <c r="Y8">
        <f>COUNTIF(X8:X$177,X8)</f>
        <v>1</v>
      </c>
      <c r="Z8">
        <f>IF(Y8&gt;1,MATCH(X8,X9:X$177,0),"")</f>
      </c>
      <c r="AA8" s="4">
        <v>6</v>
      </c>
    </row>
    <row r="9" spans="1:27" ht="12.75">
      <c r="A9" s="26" t="str">
        <f>SuperCoppa!C10</f>
        <v>C</v>
      </c>
      <c r="B9" s="26" t="str">
        <f t="shared" si="0"/>
        <v>Cagliari</v>
      </c>
      <c r="C9" s="37" t="str">
        <f>SuperCoppa!E10</f>
        <v>NAINGGOLAN</v>
      </c>
      <c r="D9" s="4">
        <f t="shared" si="2"/>
        <v>7.5</v>
      </c>
      <c r="E9" s="4">
        <f t="shared" si="3"/>
      </c>
      <c r="F9" s="4">
        <f t="shared" si="4"/>
      </c>
      <c r="G9" s="4">
        <f t="shared" si="5"/>
      </c>
      <c r="H9" s="4">
        <f t="shared" si="6"/>
      </c>
      <c r="I9" s="4">
        <f t="shared" si="7"/>
      </c>
      <c r="J9" s="4">
        <f t="shared" si="8"/>
      </c>
      <c r="K9" s="8">
        <f t="shared" si="9"/>
        <v>7.5</v>
      </c>
      <c r="L9" s="9"/>
      <c r="N9" t="str">
        <f>IF(COUNTIF(Rose!A$2:J$41,'Inserisci Voti'!C9)=1,"META SX",IF(COUNTIF(Rose!K$2:T$41,'Inserisci Voti'!C9)=1,"META DX","non esiste"))</f>
        <v>META SX</v>
      </c>
      <c r="O9" t="str">
        <f>IF(N9="META SX",IF(COUNTIF(Rose!A$2:E$41,'Inserisci Voti'!C9)=1,"SSX","DSX"),IF(N9="META DX",IF(COUNTIF(Rose!K$2:O$41,'Inserisci Voti'!C9)=1,"SDX","DDX"),"non esiste"))</f>
        <v>SSX</v>
      </c>
      <c r="P9" t="str">
        <f>IF(O9="SSX",IF(COUNTIF(Rose!A$2:A$41,C9)=1,Rose!A$1,IF(COUNTIF(Rose!B$2:B$41,C9)=1,Rose!B$1,IF(COUNTIF(Rose!C$2:C$41,C9)=1,Rose!C$1,IF(COUNTIF(Rose!D$2:D$41,C9)=1,Rose!D$1,Rose!E$1)))),IF(O9="DSX",IF(COUNTIF(Rose!F$2:F$41,C9)=1,Rose!F$1,IF(COUNTIF(Rose!G$2:G$41,C9)=1,Rose!G$1,IF(COUNTIF(Rose!H$2:H$41,C9)=1,Rose!H$1,IF(COUNTIF(Rose!I$2:I$41,C9)=1,Rose!I$1,Rose!J$1)))),IF(O9="SDX",IF(COUNTIF(Rose!K$2:K$41,C9)=1,Rose!K$1,IF(COUNTIF(Rose!L$2:L$41,C9)=1,Rose!L$1,IF(COUNTIF(Rose!M$2:M$41,C9)=1,Rose!M$1,IF(COUNTIF(Rose!N$2:N$41,C9)=1,Rose!N$1,Rose!O$1)))),IF(COUNTIF(Rose!P$2:P$41,C9)=1,Rose!P$1,IF(COUNTIF(Rose!Q$2:Q$41,C9)=1,Rose!Q$1,IF(COUNTIF(Rose!R$2:R$41,C9)=1,Rose!R$1,IF(COUNTIF(Rose!S$2:S$41,C9)=1,Rose!S$1,Rose!T$1)))))))</f>
        <v>Cagliari</v>
      </c>
      <c r="W9" s="51" t="str">
        <f t="shared" si="10"/>
        <v>Cagliari</v>
      </c>
      <c r="X9" s="51" t="str">
        <f t="shared" si="10"/>
        <v>NAINGGOLAN</v>
      </c>
      <c r="Y9">
        <f>COUNTIF(X9:X$177,X9)</f>
        <v>1</v>
      </c>
      <c r="Z9">
        <f>IF(Y9&gt;1,MATCH(X9,X10:X$177,0),"")</f>
      </c>
      <c r="AA9" s="4">
        <v>7.5</v>
      </c>
    </row>
    <row r="10" spans="1:28" ht="12.75">
      <c r="A10" s="26" t="str">
        <f>SuperCoppa!C11</f>
        <v>C</v>
      </c>
      <c r="B10" s="26" t="str">
        <f t="shared" si="0"/>
        <v>Juventus</v>
      </c>
      <c r="C10" s="37" t="str">
        <f>SuperCoppa!E11</f>
        <v>CUADRADO</v>
      </c>
      <c r="D10" s="4">
        <f t="shared" si="2"/>
        <v>6.5</v>
      </c>
      <c r="E10" s="4" t="str">
        <f t="shared" si="3"/>
        <v>A</v>
      </c>
      <c r="F10" s="4">
        <f t="shared" si="4"/>
      </c>
      <c r="G10" s="4">
        <f t="shared" si="5"/>
      </c>
      <c r="H10" s="4">
        <f t="shared" si="6"/>
      </c>
      <c r="I10" s="4">
        <f t="shared" si="7"/>
      </c>
      <c r="J10" s="4">
        <f t="shared" si="8"/>
      </c>
      <c r="K10" s="8">
        <f t="shared" si="9"/>
        <v>6</v>
      </c>
      <c r="L10" s="9"/>
      <c r="N10" t="str">
        <f>IF(COUNTIF(Rose!A$2:J$41,'Inserisci Voti'!C10)=1,"META SX",IF(COUNTIF(Rose!K$2:T$41,'Inserisci Voti'!C10)=1,"META DX","non esiste"))</f>
        <v>META SX</v>
      </c>
      <c r="O10" t="str">
        <f>IF(N10="META SX",IF(COUNTIF(Rose!A$2:E$41,'Inserisci Voti'!C10)=1,"SSX","DSX"),IF(N10="META DX",IF(COUNTIF(Rose!K$2:O$41,'Inserisci Voti'!C10)=1,"SDX","DDX"),"non esiste"))</f>
        <v>DSX</v>
      </c>
      <c r="P10" t="str">
        <f>IF(O10="SSX",IF(COUNTIF(Rose!A$2:A$41,C10)=1,Rose!A$1,IF(COUNTIF(Rose!B$2:B$41,C10)=1,Rose!B$1,IF(COUNTIF(Rose!C$2:C$41,C10)=1,Rose!C$1,IF(COUNTIF(Rose!D$2:D$41,C10)=1,Rose!D$1,Rose!E$1)))),IF(O10="DSX",IF(COUNTIF(Rose!F$2:F$41,C10)=1,Rose!F$1,IF(COUNTIF(Rose!G$2:G$41,C10)=1,Rose!G$1,IF(COUNTIF(Rose!H$2:H$41,C10)=1,Rose!H$1,IF(COUNTIF(Rose!I$2:I$41,C10)=1,Rose!I$1,Rose!J$1)))),IF(O10="SDX",IF(COUNTIF(Rose!K$2:K$41,C10)=1,Rose!K$1,IF(COUNTIF(Rose!L$2:L$41,C10)=1,Rose!L$1,IF(COUNTIF(Rose!M$2:M$41,C10)=1,Rose!M$1,IF(COUNTIF(Rose!N$2:N$41,C10)=1,Rose!N$1,Rose!O$1)))),IF(COUNTIF(Rose!P$2:P$41,C10)=1,Rose!P$1,IF(COUNTIF(Rose!Q$2:Q$41,C10)=1,Rose!Q$1,IF(COUNTIF(Rose!R$2:R$41,C10)=1,Rose!R$1,IF(COUNTIF(Rose!S$2:S$41,C10)=1,Rose!S$1,Rose!T$1)))))))</f>
        <v>Juventus</v>
      </c>
      <c r="W10" s="51" t="str">
        <f t="shared" si="10"/>
        <v>Juventus</v>
      </c>
      <c r="X10" s="51" t="str">
        <f t="shared" si="10"/>
        <v>CUADRADO</v>
      </c>
      <c r="Y10">
        <f>COUNTIF(X10:X$177,X10)</f>
        <v>1</v>
      </c>
      <c r="Z10">
        <f>IF(Y10&gt;1,MATCH(X10,X11:X$177,0),"")</f>
      </c>
      <c r="AA10" s="4">
        <v>6.5</v>
      </c>
      <c r="AB10" s="4" t="s">
        <v>49</v>
      </c>
    </row>
    <row r="11" spans="1:27" ht="12.75">
      <c r="A11" s="26" t="str">
        <f>SuperCoppa!C12</f>
        <v>A</v>
      </c>
      <c r="B11" s="26" t="str">
        <f t="shared" si="0"/>
        <v>Spal</v>
      </c>
      <c r="C11" s="37" t="str">
        <f>SuperCoppa!E12</f>
        <v>PETAGNA</v>
      </c>
      <c r="D11" s="4">
        <f t="shared" si="2"/>
        <v>5.5</v>
      </c>
      <c r="E11" s="4">
        <f t="shared" si="3"/>
      </c>
      <c r="F11" s="4">
        <f t="shared" si="4"/>
      </c>
      <c r="G11" s="4">
        <f t="shared" si="5"/>
      </c>
      <c r="H11" s="4">
        <f t="shared" si="6"/>
      </c>
      <c r="I11" s="4">
        <f t="shared" si="7"/>
      </c>
      <c r="J11" s="4">
        <f t="shared" si="8"/>
      </c>
      <c r="K11" s="8">
        <f t="shared" si="9"/>
        <v>5.5</v>
      </c>
      <c r="L11" s="9"/>
      <c r="N11" t="str">
        <f>IF(COUNTIF(Rose!A$2:J$41,'Inserisci Voti'!C11)=1,"META SX",IF(COUNTIF(Rose!K$2:T$41,'Inserisci Voti'!C11)=1,"META DX","non esiste"))</f>
        <v>META DX</v>
      </c>
      <c r="O11" t="str">
        <f>IF(N11="META SX",IF(COUNTIF(Rose!A$2:E$41,'Inserisci Voti'!C11)=1,"SSX","DSX"),IF(N11="META DX",IF(COUNTIF(Rose!K$2:O$41,'Inserisci Voti'!C11)=1,"SDX","DDX"),"non esiste"))</f>
        <v>DDX</v>
      </c>
      <c r="P11" t="str">
        <f>IF(O11="SSX",IF(COUNTIF(Rose!A$2:A$41,C11)=1,Rose!A$1,IF(COUNTIF(Rose!B$2:B$41,C11)=1,Rose!B$1,IF(COUNTIF(Rose!C$2:C$41,C11)=1,Rose!C$1,IF(COUNTIF(Rose!D$2:D$41,C11)=1,Rose!D$1,Rose!E$1)))),IF(O11="DSX",IF(COUNTIF(Rose!F$2:F$41,C11)=1,Rose!F$1,IF(COUNTIF(Rose!G$2:G$41,C11)=1,Rose!G$1,IF(COUNTIF(Rose!H$2:H$41,C11)=1,Rose!H$1,IF(COUNTIF(Rose!I$2:I$41,C11)=1,Rose!I$1,Rose!J$1)))),IF(O11="SDX",IF(COUNTIF(Rose!K$2:K$41,C11)=1,Rose!K$1,IF(COUNTIF(Rose!L$2:L$41,C11)=1,Rose!L$1,IF(COUNTIF(Rose!M$2:M$41,C11)=1,Rose!M$1,IF(COUNTIF(Rose!N$2:N$41,C11)=1,Rose!N$1,Rose!O$1)))),IF(COUNTIF(Rose!P$2:P$41,C11)=1,Rose!P$1,IF(COUNTIF(Rose!Q$2:Q$41,C11)=1,Rose!Q$1,IF(COUNTIF(Rose!R$2:R$41,C11)=1,Rose!R$1,IF(COUNTIF(Rose!S$2:S$41,C11)=1,Rose!S$1,Rose!T$1)))))))</f>
        <v>Spal</v>
      </c>
      <c r="W11" s="51" t="str">
        <f t="shared" si="10"/>
        <v>Spal</v>
      </c>
      <c r="X11" s="51" t="str">
        <f t="shared" si="10"/>
        <v>PETAGNA</v>
      </c>
      <c r="Y11">
        <f>COUNTIF(X11:X$177,X11)</f>
        <v>1</v>
      </c>
      <c r="Z11">
        <f>IF(Y11&gt;1,MATCH(X11,X12:X$177,0),"")</f>
      </c>
      <c r="AA11" s="4">
        <v>5.5</v>
      </c>
    </row>
    <row r="12" spans="1:27" ht="12.75">
      <c r="A12" s="26" t="str">
        <f>SuperCoppa!C13</f>
        <v>A</v>
      </c>
      <c r="B12" s="26" t="str">
        <f t="shared" si="0"/>
        <v>Juventus</v>
      </c>
      <c r="C12" s="37" t="str">
        <f>SuperCoppa!E13</f>
        <v>HIGUAIN</v>
      </c>
      <c r="D12" s="4">
        <f t="shared" si="2"/>
        <v>7</v>
      </c>
      <c r="E12" s="4">
        <f t="shared" si="3"/>
      </c>
      <c r="F12" s="4">
        <f t="shared" si="4"/>
      </c>
      <c r="G12" s="4">
        <f t="shared" si="5"/>
      </c>
      <c r="H12" s="4">
        <f t="shared" si="6"/>
      </c>
      <c r="I12" s="4">
        <f t="shared" si="7"/>
      </c>
      <c r="J12" s="4">
        <f t="shared" si="8"/>
      </c>
      <c r="K12" s="8">
        <f t="shared" si="9"/>
        <v>7</v>
      </c>
      <c r="L12" s="9"/>
      <c r="N12" t="str">
        <f>IF(COUNTIF(Rose!A$2:J$41,'Inserisci Voti'!C12)=1,"META SX",IF(COUNTIF(Rose!K$2:T$41,'Inserisci Voti'!C12)=1,"META DX","non esiste"))</f>
        <v>META SX</v>
      </c>
      <c r="O12" t="str">
        <f>IF(N12="META SX",IF(COUNTIF(Rose!A$2:E$41,'Inserisci Voti'!C12)=1,"SSX","DSX"),IF(N12="META DX",IF(COUNTIF(Rose!K$2:O$41,'Inserisci Voti'!C12)=1,"SDX","DDX"),"non esiste"))</f>
        <v>DSX</v>
      </c>
      <c r="P12" t="str">
        <f>IF(O12="SSX",IF(COUNTIF(Rose!A$2:A$41,C12)=1,Rose!A$1,IF(COUNTIF(Rose!B$2:B$41,C12)=1,Rose!B$1,IF(COUNTIF(Rose!C$2:C$41,C12)=1,Rose!C$1,IF(COUNTIF(Rose!D$2:D$41,C12)=1,Rose!D$1,Rose!E$1)))),IF(O12="DSX",IF(COUNTIF(Rose!F$2:F$41,C12)=1,Rose!F$1,IF(COUNTIF(Rose!G$2:G$41,C12)=1,Rose!G$1,IF(COUNTIF(Rose!H$2:H$41,C12)=1,Rose!H$1,IF(COUNTIF(Rose!I$2:I$41,C12)=1,Rose!I$1,Rose!J$1)))),IF(O12="SDX",IF(COUNTIF(Rose!K$2:K$41,C12)=1,Rose!K$1,IF(COUNTIF(Rose!L$2:L$41,C12)=1,Rose!L$1,IF(COUNTIF(Rose!M$2:M$41,C12)=1,Rose!M$1,IF(COUNTIF(Rose!N$2:N$41,C12)=1,Rose!N$1,Rose!O$1)))),IF(COUNTIF(Rose!P$2:P$41,C12)=1,Rose!P$1,IF(COUNTIF(Rose!Q$2:Q$41,C12)=1,Rose!Q$1,IF(COUNTIF(Rose!R$2:R$41,C12)=1,Rose!R$1,IF(COUNTIF(Rose!S$2:S$41,C12)=1,Rose!S$1,Rose!T$1)))))))</f>
        <v>Juventus</v>
      </c>
      <c r="W12" s="51" t="str">
        <f t="shared" si="10"/>
        <v>Juventus</v>
      </c>
      <c r="X12" s="51" t="str">
        <f t="shared" si="10"/>
        <v>HIGUAIN</v>
      </c>
      <c r="Y12">
        <f>COUNTIF(X12:X$177,X12)</f>
        <v>1</v>
      </c>
      <c r="Z12">
        <f>IF(Y12&gt;1,MATCH(X12,X13:X$177,0),"")</f>
      </c>
      <c r="AA12" s="4">
        <v>7</v>
      </c>
    </row>
    <row r="13" spans="1:33" ht="12.75">
      <c r="A13" s="29" t="s">
        <v>31</v>
      </c>
      <c r="B13" s="28" t="s">
        <v>31</v>
      </c>
      <c r="C13" s="2" t="str">
        <f>SuperCoppa!E14</f>
        <v>PANCHINA</v>
      </c>
      <c r="D13" s="12" t="s">
        <v>12</v>
      </c>
      <c r="E13" s="6"/>
      <c r="F13" s="13">
        <f>11-COUNT(D2:D12)</f>
        <v>0</v>
      </c>
      <c r="G13" s="6"/>
      <c r="H13" s="6"/>
      <c r="I13" s="39"/>
      <c r="J13" s="6"/>
      <c r="K13" s="5"/>
      <c r="L13" s="10"/>
      <c r="N13" s="34" t="str">
        <f>IF(COUNTIF(Rose!A$2:J$41,'Inserisci Voti'!C13)=1,"META SX",IF(COUNTIF(Rose!K$2:T$41,'Inserisci Voti'!C13)=1,"META DX","non esiste"))</f>
        <v>non esiste</v>
      </c>
      <c r="O13" s="34" t="str">
        <f>IF(N13="META SX",IF(COUNTIF(Rose!A$2:E$41,'Inserisci Voti'!C13)=1,"SSX","DSX"),IF(N13="META DX",IF(COUNTIF(Rose!K$2:O$41,'Inserisci Voti'!C13)=1,"SDX","DDX"),"non esiste"))</f>
        <v>non esiste</v>
      </c>
      <c r="P13" s="34" t="str">
        <f>IF(O13="SSX",IF(COUNTIF(Rose!A$2:A$41,C13)=1,Rose!A$1,IF(COUNTIF(Rose!B$2:B$41,C13)=1,Rose!B$1,IF(COUNTIF(Rose!C$2:C$41,C13)=1,Rose!C$1,IF(COUNTIF(Rose!D$2:D$41,C13)=1,Rose!D$1,Rose!E$1)))),IF(O13="DSX",IF(COUNTIF(Rose!F$2:F$41,C13)=1,Rose!F$1,IF(COUNTIF(Rose!G$2:G$41,C13)=1,Rose!G$1,IF(COUNTIF(Rose!H$2:H$41,C13)=1,Rose!H$1,IF(COUNTIF(Rose!I$2:I$41,C13)=1,Rose!I$1,Rose!J$1)))),IF(O13="SDX",IF(COUNTIF(Rose!K$2:K$41,C13)=1,Rose!K$1,IF(COUNTIF(Rose!L$2:L$41,C13)=1,Rose!L$1,IF(COUNTIF(Rose!M$2:M$41,C13)=1,Rose!M$1,IF(COUNTIF(Rose!N$2:N$41,C13)=1,Rose!N$1,Rose!O$1)))),IF(COUNTIF(Rose!P$2:P$41,C13)=1,Rose!P$1,IF(COUNTIF(Rose!Q$2:Q$41,C13)=1,Rose!Q$1,IF(COUNTIF(Rose!R$2:R$41,C13)=1,Rose!R$1,IF(COUNTIF(Rose!S$2:S$41,C13)=1,Rose!S$1,Rose!T$1)))))))</f>
        <v>Verona</v>
      </c>
      <c r="Q13" s="34"/>
      <c r="R13" s="34"/>
      <c r="W13" s="26" t="str">
        <f>B23</f>
        <v>Verona</v>
      </c>
      <c r="X13" s="26">
        <f>C23</f>
        <v>0</v>
      </c>
      <c r="Y13">
        <f>COUNTIF(X13:X$177,X13)</f>
        <v>66</v>
      </c>
      <c r="Z13">
        <f>IF(Y13&gt;1,MATCH(X13,X14:X$177,0),"")</f>
        <v>1</v>
      </c>
      <c r="AA13" s="4">
        <f>INDEX(AA14:AA$177,$Z13)</f>
        <v>0</v>
      </c>
      <c r="AB13" s="4">
        <f>INDEX(AB14:AB$177,$Z13)</f>
        <v>0</v>
      </c>
      <c r="AC13" s="4">
        <f>INDEX(AC14:AC$177,$Z13)</f>
        <v>0</v>
      </c>
      <c r="AD13" s="4">
        <f>INDEX(AD14:AD$177,$Z13)</f>
        <v>0</v>
      </c>
      <c r="AE13" s="4">
        <f>INDEX(AE14:AE$177,$Z13)</f>
        <v>0</v>
      </c>
      <c r="AF13" s="4">
        <f>INDEX(AF14:AF$177,$Z13)</f>
        <v>0</v>
      </c>
      <c r="AG13" s="4">
        <f>INDEX(AG14:AG$177,$Z13)</f>
        <v>0</v>
      </c>
    </row>
    <row r="14" spans="1:33" ht="12.75">
      <c r="A14" s="26" t="str">
        <f>SuperCoppa!C15</f>
        <v>P</v>
      </c>
      <c r="B14" s="26" t="str">
        <f aca="true" t="shared" si="11" ref="B14:B20">P14</f>
        <v>Juventus</v>
      </c>
      <c r="C14" s="37" t="str">
        <f>SuperCoppa!E15</f>
        <v>BUFFON</v>
      </c>
      <c r="K14" s="8">
        <f aca="true" t="shared" si="12" ref="K14:K20">IF(D14="UFFICIO",4,SUM(D14,IF(E14="A",-0.5,IF(E14="E",-1,0)),F14*3,-G14,-H14*2,-I14*3,J14*3))</f>
        <v>0</v>
      </c>
      <c r="L14" s="9"/>
      <c r="N14" t="str">
        <f>IF(COUNTIF(Rose!A$2:J$41,'Inserisci Voti'!C14)=1,"META SX",IF(COUNTIF(Rose!K$2:T$41,'Inserisci Voti'!C14)=1,"META DX","non esiste"))</f>
        <v>META SX</v>
      </c>
      <c r="O14" t="str">
        <f>IF(N14="META SX",IF(COUNTIF(Rose!A$2:E$41,'Inserisci Voti'!C14)=1,"SSX","DSX"),IF(N14="META DX",IF(COUNTIF(Rose!K$2:O$41,'Inserisci Voti'!C14)=1,"SDX","DDX"),"non esiste"))</f>
        <v>DSX</v>
      </c>
      <c r="P14" t="str">
        <f>IF(O14="SSX",IF(COUNTIF(Rose!A$2:A$41,C14)=1,Rose!A$1,IF(COUNTIF(Rose!B$2:B$41,C14)=1,Rose!B$1,IF(COUNTIF(Rose!C$2:C$41,C14)=1,Rose!C$1,IF(COUNTIF(Rose!D$2:D$41,C14)=1,Rose!D$1,Rose!E$1)))),IF(O14="DSX",IF(COUNTIF(Rose!F$2:F$41,C14)=1,Rose!F$1,IF(COUNTIF(Rose!G$2:G$41,C14)=1,Rose!G$1,IF(COUNTIF(Rose!H$2:H$41,C14)=1,Rose!H$1,IF(COUNTIF(Rose!I$2:I$41,C14)=1,Rose!I$1,Rose!J$1)))),IF(O14="SDX",IF(COUNTIF(Rose!K$2:K$41,C14)=1,Rose!K$1,IF(COUNTIF(Rose!L$2:L$41,C14)=1,Rose!L$1,IF(COUNTIF(Rose!M$2:M$41,C14)=1,Rose!M$1,IF(COUNTIF(Rose!N$2:N$41,C14)=1,Rose!N$1,Rose!O$1)))),IF(COUNTIF(Rose!P$2:P$41,C14)=1,Rose!P$1,IF(COUNTIF(Rose!Q$2:Q$41,C14)=1,Rose!Q$1,IF(COUNTIF(Rose!R$2:R$41,C14)=1,Rose!R$1,IF(COUNTIF(Rose!S$2:S$41,C14)=1,Rose!S$1,Rose!T$1)))))))</f>
        <v>Juventus</v>
      </c>
      <c r="W14" s="26" t="str">
        <f aca="true" t="shared" si="13" ref="W14:X23">B24</f>
        <v>Verona</v>
      </c>
      <c r="X14" s="26">
        <f t="shared" si="13"/>
        <v>0</v>
      </c>
      <c r="Y14">
        <f>COUNTIF(X14:X$177,X14)</f>
        <v>65</v>
      </c>
      <c r="Z14">
        <f>IF(Y14&gt;1,MATCH(X14,X15:X$177,0),"")</f>
        <v>1</v>
      </c>
      <c r="AA14" s="4">
        <f>INDEX(AA15:AA$177,$Z14)</f>
        <v>0</v>
      </c>
      <c r="AB14" s="4">
        <f>INDEX(AB15:AB$177,$Z14)</f>
        <v>0</v>
      </c>
      <c r="AC14" s="4">
        <f>INDEX(AC15:AC$177,$Z14)</f>
        <v>0</v>
      </c>
      <c r="AD14" s="4">
        <f>INDEX(AD15:AD$177,$Z14)</f>
        <v>0</v>
      </c>
      <c r="AE14" s="4">
        <f>INDEX(AE15:AE$177,$Z14)</f>
        <v>0</v>
      </c>
      <c r="AF14" s="4">
        <f>INDEX(AF15:AF$177,$Z14)</f>
        <v>0</v>
      </c>
      <c r="AG14" s="4">
        <f>INDEX(AG15:AG$177,$Z14)</f>
        <v>0</v>
      </c>
    </row>
    <row r="15" spans="1:33" ht="12.75">
      <c r="A15" s="26" t="str">
        <f>SuperCoppa!C16</f>
        <v>D</v>
      </c>
      <c r="B15" s="26" t="str">
        <f t="shared" si="11"/>
        <v>Torino</v>
      </c>
      <c r="C15" s="37" t="str">
        <f>SuperCoppa!E16</f>
        <v>DE SILVESTRI</v>
      </c>
      <c r="K15" s="8">
        <f t="shared" si="12"/>
        <v>0</v>
      </c>
      <c r="L15" s="9"/>
      <c r="N15" t="str">
        <f>IF(COUNTIF(Rose!A$2:J$41,'Inserisci Voti'!C15)=1,"META SX",IF(COUNTIF(Rose!K$2:T$41,'Inserisci Voti'!C15)=1,"META DX","non esiste"))</f>
        <v>META DX</v>
      </c>
      <c r="O15" t="str">
        <f>IF(N15="META SX",IF(COUNTIF(Rose!A$2:E$41,'Inserisci Voti'!C15)=1,"SSX","DSX"),IF(N15="META DX",IF(COUNTIF(Rose!K$2:O$41,'Inserisci Voti'!C15)=1,"SDX","DDX"),"non esiste"))</f>
        <v>DDX</v>
      </c>
      <c r="P15" t="str">
        <f>IF(O15="SSX",IF(COUNTIF(Rose!A$2:A$41,C15)=1,Rose!A$1,IF(COUNTIF(Rose!B$2:B$41,C15)=1,Rose!B$1,IF(COUNTIF(Rose!C$2:C$41,C15)=1,Rose!C$1,IF(COUNTIF(Rose!D$2:D$41,C15)=1,Rose!D$1,Rose!E$1)))),IF(O15="DSX",IF(COUNTIF(Rose!F$2:F$41,C15)=1,Rose!F$1,IF(COUNTIF(Rose!G$2:G$41,C15)=1,Rose!G$1,IF(COUNTIF(Rose!H$2:H$41,C15)=1,Rose!H$1,IF(COUNTIF(Rose!I$2:I$41,C15)=1,Rose!I$1,Rose!J$1)))),IF(O15="SDX",IF(COUNTIF(Rose!K$2:K$41,C15)=1,Rose!K$1,IF(COUNTIF(Rose!L$2:L$41,C15)=1,Rose!L$1,IF(COUNTIF(Rose!M$2:M$41,C15)=1,Rose!M$1,IF(COUNTIF(Rose!N$2:N$41,C15)=1,Rose!N$1,Rose!O$1)))),IF(COUNTIF(Rose!P$2:P$41,C15)=1,Rose!P$1,IF(COUNTIF(Rose!Q$2:Q$41,C15)=1,Rose!Q$1,IF(COUNTIF(Rose!R$2:R$41,C15)=1,Rose!R$1,IF(COUNTIF(Rose!S$2:S$41,C15)=1,Rose!S$1,Rose!T$1)))))))</f>
        <v>Torino</v>
      </c>
      <c r="W15" s="26" t="str">
        <f t="shared" si="13"/>
        <v>Verona</v>
      </c>
      <c r="X15" s="26">
        <f t="shared" si="13"/>
        <v>0</v>
      </c>
      <c r="Y15">
        <f>COUNTIF(X15:X$177,X15)</f>
        <v>64</v>
      </c>
      <c r="Z15">
        <f>IF(Y15&gt;1,MATCH(X15,X16:X$177,0),"")</f>
        <v>1</v>
      </c>
      <c r="AA15" s="4">
        <f>INDEX(AA16:AA$177,$Z15)</f>
        <v>0</v>
      </c>
      <c r="AB15" s="4">
        <f>INDEX(AB16:AB$177,$Z15)</f>
        <v>0</v>
      </c>
      <c r="AC15" s="4">
        <f>INDEX(AC16:AC$177,$Z15)</f>
        <v>0</v>
      </c>
      <c r="AD15" s="4">
        <f>INDEX(AD16:AD$177,$Z15)</f>
        <v>0</v>
      </c>
      <c r="AE15" s="4">
        <f>INDEX(AE16:AE$177,$Z15)</f>
        <v>0</v>
      </c>
      <c r="AF15" s="4">
        <f>INDEX(AF16:AF$177,$Z15)</f>
        <v>0</v>
      </c>
      <c r="AG15" s="4">
        <f>INDEX(AG16:AG$177,$Z15)</f>
        <v>0</v>
      </c>
    </row>
    <row r="16" spans="1:33" ht="12.75">
      <c r="A16" s="26" t="str">
        <f>SuperCoppa!C17</f>
        <v>D</v>
      </c>
      <c r="B16" s="26" t="str">
        <f t="shared" si="11"/>
        <v>Napoli</v>
      </c>
      <c r="C16" s="37" t="str">
        <f>SuperCoppa!E17</f>
        <v>MARIO RUI</v>
      </c>
      <c r="K16" s="8">
        <f t="shared" si="12"/>
        <v>0</v>
      </c>
      <c r="L16" s="9"/>
      <c r="N16" t="str">
        <f>IF(COUNTIF(Rose!A$2:J$41,'Inserisci Voti'!C16)=1,"META SX",IF(COUNTIF(Rose!K$2:T$41,'Inserisci Voti'!C16)=1,"META DX","non esiste"))</f>
        <v>META DX</v>
      </c>
      <c r="O16" t="str">
        <f>IF(N16="META SX",IF(COUNTIF(Rose!A$2:E$41,'Inserisci Voti'!C16)=1,"SSX","DSX"),IF(N16="META DX",IF(COUNTIF(Rose!K$2:O$41,'Inserisci Voti'!C16)=1,"SDX","DDX"),"non esiste"))</f>
        <v>SDX</v>
      </c>
      <c r="P16" t="str">
        <f>IF(O16="SSX",IF(COUNTIF(Rose!A$2:A$41,C16)=1,Rose!A$1,IF(COUNTIF(Rose!B$2:B$41,C16)=1,Rose!B$1,IF(COUNTIF(Rose!C$2:C$41,C16)=1,Rose!C$1,IF(COUNTIF(Rose!D$2:D$41,C16)=1,Rose!D$1,Rose!E$1)))),IF(O16="DSX",IF(COUNTIF(Rose!F$2:F$41,C16)=1,Rose!F$1,IF(COUNTIF(Rose!G$2:G$41,C16)=1,Rose!G$1,IF(COUNTIF(Rose!H$2:H$41,C16)=1,Rose!H$1,IF(COUNTIF(Rose!I$2:I$41,C16)=1,Rose!I$1,Rose!J$1)))),IF(O16="SDX",IF(COUNTIF(Rose!K$2:K$41,C16)=1,Rose!K$1,IF(COUNTIF(Rose!L$2:L$41,C16)=1,Rose!L$1,IF(COUNTIF(Rose!M$2:M$41,C16)=1,Rose!M$1,IF(COUNTIF(Rose!N$2:N$41,C16)=1,Rose!N$1,Rose!O$1)))),IF(COUNTIF(Rose!P$2:P$41,C16)=1,Rose!P$1,IF(COUNTIF(Rose!Q$2:Q$41,C16)=1,Rose!Q$1,IF(COUNTIF(Rose!R$2:R$41,C16)=1,Rose!R$1,IF(COUNTIF(Rose!S$2:S$41,C16)=1,Rose!S$1,Rose!T$1)))))))</f>
        <v>Napoli</v>
      </c>
      <c r="W16" s="26" t="str">
        <f t="shared" si="13"/>
        <v>Verona</v>
      </c>
      <c r="X16" s="26">
        <f t="shared" si="13"/>
        <v>0</v>
      </c>
      <c r="Y16">
        <f>COUNTIF(X16:X$177,X16)</f>
        <v>63</v>
      </c>
      <c r="Z16">
        <f>IF(Y16&gt;1,MATCH(X16,X17:X$177,0),"")</f>
        <v>1</v>
      </c>
      <c r="AA16" s="4">
        <f>INDEX(AA17:AA$177,$Z16)</f>
        <v>0</v>
      </c>
      <c r="AB16" s="4">
        <f>INDEX(AB17:AB$177,$Z16)</f>
        <v>0</v>
      </c>
      <c r="AC16" s="4">
        <f>INDEX(AC17:AC$177,$Z16)</f>
        <v>0</v>
      </c>
      <c r="AD16" s="4">
        <f>INDEX(AD17:AD$177,$Z16)</f>
        <v>0</v>
      </c>
      <c r="AE16" s="4">
        <f>INDEX(AE17:AE$177,$Z16)</f>
        <v>0</v>
      </c>
      <c r="AF16" s="4">
        <f>INDEX(AF17:AF$177,$Z16)</f>
        <v>0</v>
      </c>
      <c r="AG16" s="4">
        <f>INDEX(AG17:AG$177,$Z16)</f>
        <v>0</v>
      </c>
    </row>
    <row r="17" spans="1:33" ht="12.75">
      <c r="A17" s="26" t="str">
        <f>SuperCoppa!C18</f>
        <v>C</v>
      </c>
      <c r="B17" s="26" t="str">
        <f t="shared" si="11"/>
        <v>Juventus</v>
      </c>
      <c r="C17" s="37" t="str">
        <f>SuperCoppa!E18</f>
        <v>RAMSEY</v>
      </c>
      <c r="K17" s="8">
        <f t="shared" si="12"/>
        <v>0</v>
      </c>
      <c r="L17" s="9"/>
      <c r="N17" t="str">
        <f>IF(COUNTIF(Rose!A$2:J$41,'Inserisci Voti'!C17)=1,"META SX",IF(COUNTIF(Rose!K$2:T$41,'Inserisci Voti'!C17)=1,"META DX","non esiste"))</f>
        <v>META SX</v>
      </c>
      <c r="O17" t="str">
        <f>IF(N17="META SX",IF(COUNTIF(Rose!A$2:E$41,'Inserisci Voti'!C17)=1,"SSX","DSX"),IF(N17="META DX",IF(COUNTIF(Rose!K$2:O$41,'Inserisci Voti'!C17)=1,"SDX","DDX"),"non esiste"))</f>
        <v>DSX</v>
      </c>
      <c r="P17" t="str">
        <f>IF(O17="SSX",IF(COUNTIF(Rose!A$2:A$41,C17)=1,Rose!A$1,IF(COUNTIF(Rose!B$2:B$41,C17)=1,Rose!B$1,IF(COUNTIF(Rose!C$2:C$41,C17)=1,Rose!C$1,IF(COUNTIF(Rose!D$2:D$41,C17)=1,Rose!D$1,Rose!E$1)))),IF(O17="DSX",IF(COUNTIF(Rose!F$2:F$41,C17)=1,Rose!F$1,IF(COUNTIF(Rose!G$2:G$41,C17)=1,Rose!G$1,IF(COUNTIF(Rose!H$2:H$41,C17)=1,Rose!H$1,IF(COUNTIF(Rose!I$2:I$41,C17)=1,Rose!I$1,Rose!J$1)))),IF(O17="SDX",IF(COUNTIF(Rose!K$2:K$41,C17)=1,Rose!K$1,IF(COUNTIF(Rose!L$2:L$41,C17)=1,Rose!L$1,IF(COUNTIF(Rose!M$2:M$41,C17)=1,Rose!M$1,IF(COUNTIF(Rose!N$2:N$41,C17)=1,Rose!N$1,Rose!O$1)))),IF(COUNTIF(Rose!P$2:P$41,C17)=1,Rose!P$1,IF(COUNTIF(Rose!Q$2:Q$41,C17)=1,Rose!Q$1,IF(COUNTIF(Rose!R$2:R$41,C17)=1,Rose!R$1,IF(COUNTIF(Rose!S$2:S$41,C17)=1,Rose!S$1,Rose!T$1)))))))</f>
        <v>Juventus</v>
      </c>
      <c r="W17" s="26" t="str">
        <f t="shared" si="13"/>
        <v>Verona</v>
      </c>
      <c r="X17" s="26">
        <f t="shared" si="13"/>
        <v>0</v>
      </c>
      <c r="Y17">
        <f>COUNTIF(X17:X$177,X17)</f>
        <v>62</v>
      </c>
      <c r="Z17">
        <f>IF(Y17&gt;1,MATCH(X17,X18:X$177,0),"")</f>
        <v>1</v>
      </c>
      <c r="AA17" s="4">
        <f>INDEX(AA18:AA$177,$Z17)</f>
        <v>0</v>
      </c>
      <c r="AB17" s="4">
        <f>INDEX(AB18:AB$177,$Z17)</f>
        <v>0</v>
      </c>
      <c r="AC17" s="4">
        <f>INDEX(AC18:AC$177,$Z17)</f>
        <v>0</v>
      </c>
      <c r="AD17" s="4">
        <f>INDEX(AD18:AD$177,$Z17)</f>
        <v>0</v>
      </c>
      <c r="AE17" s="4">
        <f>INDEX(AE18:AE$177,$Z17)</f>
        <v>0</v>
      </c>
      <c r="AF17" s="4">
        <f>INDEX(AF18:AF$177,$Z17)</f>
        <v>0</v>
      </c>
      <c r="AG17" s="4">
        <f>INDEX(AG18:AG$177,$Z17)</f>
        <v>0</v>
      </c>
    </row>
    <row r="18" spans="1:33" ht="12.75">
      <c r="A18" s="26" t="str">
        <f>SuperCoppa!C19</f>
        <v>C</v>
      </c>
      <c r="B18" s="26" t="str">
        <f t="shared" si="11"/>
        <v>Juventus</v>
      </c>
      <c r="C18" s="20" t="str">
        <f>SuperCoppa!E19</f>
        <v>CAN</v>
      </c>
      <c r="K18" s="8">
        <f t="shared" si="12"/>
        <v>0</v>
      </c>
      <c r="L18" s="9"/>
      <c r="N18" t="str">
        <f>IF(COUNTIF(Rose!A$2:J$41,'Inserisci Voti'!C18)=1,"META SX",IF(COUNTIF(Rose!K$2:T$41,'Inserisci Voti'!C18)=1,"META DX","non esiste"))</f>
        <v>META SX</v>
      </c>
      <c r="O18" t="str">
        <f>IF(N18="META SX",IF(COUNTIF(Rose!A$2:E$41,'Inserisci Voti'!C18)=1,"SSX","DSX"),IF(N18="META DX",IF(COUNTIF(Rose!K$2:O$41,'Inserisci Voti'!C18)=1,"SDX","DDX"),"non esiste"))</f>
        <v>DSX</v>
      </c>
      <c r="P18" t="str">
        <f>IF(O18="SSX",IF(COUNTIF(Rose!A$2:A$41,C18)=1,Rose!A$1,IF(COUNTIF(Rose!B$2:B$41,C18)=1,Rose!B$1,IF(COUNTIF(Rose!C$2:C$41,C18)=1,Rose!C$1,IF(COUNTIF(Rose!D$2:D$41,C18)=1,Rose!D$1,Rose!E$1)))),IF(O18="DSX",IF(COUNTIF(Rose!F$2:F$41,C18)=1,Rose!F$1,IF(COUNTIF(Rose!G$2:G$41,C18)=1,Rose!G$1,IF(COUNTIF(Rose!H$2:H$41,C18)=1,Rose!H$1,IF(COUNTIF(Rose!I$2:I$41,C18)=1,Rose!I$1,Rose!J$1)))),IF(O18="SDX",IF(COUNTIF(Rose!K$2:K$41,C18)=1,Rose!K$1,IF(COUNTIF(Rose!L$2:L$41,C18)=1,Rose!L$1,IF(COUNTIF(Rose!M$2:M$41,C18)=1,Rose!M$1,IF(COUNTIF(Rose!N$2:N$41,C18)=1,Rose!N$1,Rose!O$1)))),IF(COUNTIF(Rose!P$2:P$41,C18)=1,Rose!P$1,IF(COUNTIF(Rose!Q$2:Q$41,C18)=1,Rose!Q$1,IF(COUNTIF(Rose!R$2:R$41,C18)=1,Rose!R$1,IF(COUNTIF(Rose!S$2:S$41,C18)=1,Rose!S$1,Rose!T$1)))))))</f>
        <v>Juventus</v>
      </c>
      <c r="W18" s="26" t="str">
        <f t="shared" si="13"/>
        <v>Verona</v>
      </c>
      <c r="X18" s="26">
        <f t="shared" si="13"/>
        <v>0</v>
      </c>
      <c r="Y18">
        <f>COUNTIF(X18:X$177,X18)</f>
        <v>61</v>
      </c>
      <c r="Z18">
        <f>IF(Y18&gt;1,MATCH(X18,X19:X$177,0),"")</f>
        <v>1</v>
      </c>
      <c r="AA18" s="4">
        <f>INDEX(AA19:AA$177,$Z18)</f>
        <v>0</v>
      </c>
      <c r="AB18" s="4">
        <f>INDEX(AB19:AB$177,$Z18)</f>
        <v>0</v>
      </c>
      <c r="AC18" s="4">
        <f>INDEX(AC19:AC$177,$Z18)</f>
        <v>0</v>
      </c>
      <c r="AD18" s="4">
        <f>INDEX(AD19:AD$177,$Z18)</f>
        <v>0</v>
      </c>
      <c r="AE18" s="4">
        <f>INDEX(AE19:AE$177,$Z18)</f>
        <v>0</v>
      </c>
      <c r="AF18" s="4">
        <f>INDEX(AF19:AF$177,$Z18)</f>
        <v>0</v>
      </c>
      <c r="AG18" s="4">
        <f>INDEX(AG19:AG$177,$Z18)</f>
        <v>0</v>
      </c>
    </row>
    <row r="19" spans="1:33" ht="12.75">
      <c r="A19" s="26" t="str">
        <f>SuperCoppa!C20</f>
        <v>A</v>
      </c>
      <c r="B19" s="26" t="str">
        <f t="shared" si="11"/>
        <v>Parma</v>
      </c>
      <c r="C19" s="37" t="str">
        <f>SuperCoppa!E20</f>
        <v>GERVINHO</v>
      </c>
      <c r="K19" s="8">
        <f t="shared" si="12"/>
        <v>0</v>
      </c>
      <c r="L19" s="9"/>
      <c r="N19" t="str">
        <f>IF(COUNTIF(Rose!A$2:J$41,'Inserisci Voti'!C19)=1,"META SX",IF(COUNTIF(Rose!K$2:T$41,'Inserisci Voti'!C19)=1,"META DX","non esiste"))</f>
        <v>META DX</v>
      </c>
      <c r="O19" t="str">
        <f>IF(N19="META SX",IF(COUNTIF(Rose!A$2:E$41,'Inserisci Voti'!C19)=1,"SSX","DSX"),IF(N19="META DX",IF(COUNTIF(Rose!K$2:O$41,'Inserisci Voti'!C19)=1,"SDX","DDX"),"non esiste"))</f>
        <v>SDX</v>
      </c>
      <c r="P19" t="str">
        <f>IF(O19="SSX",IF(COUNTIF(Rose!A$2:A$41,C19)=1,Rose!A$1,IF(COUNTIF(Rose!B$2:B$41,C19)=1,Rose!B$1,IF(COUNTIF(Rose!C$2:C$41,C19)=1,Rose!C$1,IF(COUNTIF(Rose!D$2:D$41,C19)=1,Rose!D$1,Rose!E$1)))),IF(O19="DSX",IF(COUNTIF(Rose!F$2:F$41,C19)=1,Rose!F$1,IF(COUNTIF(Rose!G$2:G$41,C19)=1,Rose!G$1,IF(COUNTIF(Rose!H$2:H$41,C19)=1,Rose!H$1,IF(COUNTIF(Rose!I$2:I$41,C19)=1,Rose!I$1,Rose!J$1)))),IF(O19="SDX",IF(COUNTIF(Rose!K$2:K$41,C19)=1,Rose!K$1,IF(COUNTIF(Rose!L$2:L$41,C19)=1,Rose!L$1,IF(COUNTIF(Rose!M$2:M$41,C19)=1,Rose!M$1,IF(COUNTIF(Rose!N$2:N$41,C19)=1,Rose!N$1,Rose!O$1)))),IF(COUNTIF(Rose!P$2:P$41,C19)=1,Rose!P$1,IF(COUNTIF(Rose!Q$2:Q$41,C19)=1,Rose!Q$1,IF(COUNTIF(Rose!R$2:R$41,C19)=1,Rose!R$1,IF(COUNTIF(Rose!S$2:S$41,C19)=1,Rose!S$1,Rose!T$1)))))))</f>
        <v>Parma</v>
      </c>
      <c r="W19" s="26" t="str">
        <f t="shared" si="13"/>
        <v>Verona</v>
      </c>
      <c r="X19" s="26">
        <f t="shared" si="13"/>
        <v>0</v>
      </c>
      <c r="Y19">
        <f>COUNTIF(X19:X$177,X19)</f>
        <v>60</v>
      </c>
      <c r="Z19">
        <f>IF(Y19&gt;1,MATCH(X19,X20:X$177,0),"")</f>
        <v>1</v>
      </c>
      <c r="AA19" s="4">
        <f>INDEX(AA20:AA$177,$Z19)</f>
        <v>0</v>
      </c>
      <c r="AB19" s="4">
        <f>INDEX(AB20:AB$177,$Z19)</f>
        <v>0</v>
      </c>
      <c r="AC19" s="4">
        <f>INDEX(AC20:AC$177,$Z19)</f>
        <v>0</v>
      </c>
      <c r="AD19" s="4">
        <f>INDEX(AD20:AD$177,$Z19)</f>
        <v>0</v>
      </c>
      <c r="AE19" s="4">
        <f>INDEX(AE20:AE$177,$Z19)</f>
        <v>0</v>
      </c>
      <c r="AF19" s="4">
        <f>INDEX(AF20:AF$177,$Z19)</f>
        <v>0</v>
      </c>
      <c r="AG19" s="4">
        <f>INDEX(AG20:AG$177,$Z19)</f>
        <v>0</v>
      </c>
    </row>
    <row r="20" spans="1:33" ht="12.75">
      <c r="A20" s="26" t="str">
        <f>SuperCoppa!C21</f>
        <v>A</v>
      </c>
      <c r="B20" s="26" t="str">
        <f t="shared" si="11"/>
        <v>Bologna</v>
      </c>
      <c r="C20" s="37" t="str">
        <f>SuperCoppa!E21</f>
        <v>PALACIO</v>
      </c>
      <c r="K20" s="8">
        <f t="shared" si="12"/>
        <v>0</v>
      </c>
      <c r="L20" s="9"/>
      <c r="N20" t="str">
        <f>IF(COUNTIF(Rose!A$2:J$41,'Inserisci Voti'!C20)=1,"META SX",IF(COUNTIF(Rose!K$2:T$41,'Inserisci Voti'!C20)=1,"META DX","non esiste"))</f>
        <v>META SX</v>
      </c>
      <c r="O20" t="str">
        <f>IF(N20="META SX",IF(COUNTIF(Rose!A$2:E$41,'Inserisci Voti'!C20)=1,"SSX","DSX"),IF(N20="META DX",IF(COUNTIF(Rose!K$2:O$41,'Inserisci Voti'!C20)=1,"SDX","DDX"),"non esiste"))</f>
        <v>SSX</v>
      </c>
      <c r="P20" t="str">
        <f>IF(O20="SSX",IF(COUNTIF(Rose!A$2:A$41,C20)=1,Rose!A$1,IF(COUNTIF(Rose!B$2:B$41,C20)=1,Rose!B$1,IF(COUNTIF(Rose!C$2:C$41,C20)=1,Rose!C$1,IF(COUNTIF(Rose!D$2:D$41,C20)=1,Rose!D$1,Rose!E$1)))),IF(O20="DSX",IF(COUNTIF(Rose!F$2:F$41,C20)=1,Rose!F$1,IF(COUNTIF(Rose!G$2:G$41,C20)=1,Rose!G$1,IF(COUNTIF(Rose!H$2:H$41,C20)=1,Rose!H$1,IF(COUNTIF(Rose!I$2:I$41,C20)=1,Rose!I$1,Rose!J$1)))),IF(O20="SDX",IF(COUNTIF(Rose!K$2:K$41,C20)=1,Rose!K$1,IF(COUNTIF(Rose!L$2:L$41,C20)=1,Rose!L$1,IF(COUNTIF(Rose!M$2:M$41,C20)=1,Rose!M$1,IF(COUNTIF(Rose!N$2:N$41,C20)=1,Rose!N$1,Rose!O$1)))),IF(COUNTIF(Rose!P$2:P$41,C20)=1,Rose!P$1,IF(COUNTIF(Rose!Q$2:Q$41,C20)=1,Rose!Q$1,IF(COUNTIF(Rose!R$2:R$41,C20)=1,Rose!R$1,IF(COUNTIF(Rose!S$2:S$41,C20)=1,Rose!S$1,Rose!T$1)))))))</f>
        <v>Bologna</v>
      </c>
      <c r="W20" s="26" t="str">
        <f t="shared" si="13"/>
        <v>Verona</v>
      </c>
      <c r="X20" s="26">
        <f t="shared" si="13"/>
        <v>0</v>
      </c>
      <c r="Y20">
        <f>COUNTIF(X20:X$177,X20)</f>
        <v>59</v>
      </c>
      <c r="Z20">
        <f>IF(Y20&gt;1,MATCH(X20,X21:X$177,0),"")</f>
        <v>1</v>
      </c>
      <c r="AA20" s="4">
        <f>INDEX(AA21:AA$177,$Z20)</f>
        <v>0</v>
      </c>
      <c r="AB20" s="4">
        <f>INDEX(AB21:AB$177,$Z20)</f>
        <v>0</v>
      </c>
      <c r="AC20" s="4">
        <f>INDEX(AC21:AC$177,$Z20)</f>
        <v>0</v>
      </c>
      <c r="AD20" s="4">
        <f>INDEX(AD21:AD$177,$Z20)</f>
        <v>0</v>
      </c>
      <c r="AE20" s="4">
        <f>INDEX(AE21:AE$177,$Z20)</f>
        <v>0</v>
      </c>
      <c r="AF20" s="4">
        <f>INDEX(AF21:AF$177,$Z20)</f>
        <v>0</v>
      </c>
      <c r="AG20" s="4">
        <f>INDEX(AG21:AG$177,$Z20)</f>
        <v>0</v>
      </c>
    </row>
    <row r="21" spans="1:33" ht="12.75">
      <c r="A21" s="28" t="s">
        <v>31</v>
      </c>
      <c r="B21" s="28" t="s">
        <v>31</v>
      </c>
      <c r="D21" s="12" t="s">
        <v>27</v>
      </c>
      <c r="E21" s="6"/>
      <c r="F21" s="13">
        <f>COUNT(D2:D20)+COUNTIF(D2:D20,"UFFICIO")+COUNTIF(D2:D20,"ASSENTE")</f>
        <v>11</v>
      </c>
      <c r="K21" s="4"/>
      <c r="L21" s="9"/>
      <c r="N21" s="34" t="str">
        <f>IF(COUNTIF(Rose!A$2:J$41,'Inserisci Voti'!C21)=1,"META SX",IF(COUNTIF(Rose!K$2:T$41,'Inserisci Voti'!C21)=1,"META DX","non esiste"))</f>
        <v>non esiste</v>
      </c>
      <c r="O21" s="34" t="str">
        <f>IF(N21="META SX",IF(COUNTIF(Rose!A$2:E$41,'Inserisci Voti'!C21)=1,"SSX","DSX"),IF(N21="META DX",IF(COUNTIF(Rose!K$2:O$41,'Inserisci Voti'!C21)=1,"SDX","DDX"),"non esiste"))</f>
        <v>non esiste</v>
      </c>
      <c r="P21" s="34" t="str">
        <f>IF(O21="SSX",IF(COUNTIF(Rose!A$2:A$41,C21)=1,Rose!A$1,IF(COUNTIF(Rose!B$2:B$41,C21)=1,Rose!B$1,IF(COUNTIF(Rose!C$2:C$41,C21)=1,Rose!C$1,IF(COUNTIF(Rose!D$2:D$41,C21)=1,Rose!D$1,Rose!E$1)))),IF(O21="DSX",IF(COUNTIF(Rose!F$2:F$41,C21)=1,Rose!F$1,IF(COUNTIF(Rose!G$2:G$41,C21)=1,Rose!G$1,IF(COUNTIF(Rose!H$2:H$41,C21)=1,Rose!H$1,IF(COUNTIF(Rose!I$2:I$41,C21)=1,Rose!I$1,Rose!J$1)))),IF(O21="SDX",IF(COUNTIF(Rose!K$2:K$41,C21)=1,Rose!K$1,IF(COUNTIF(Rose!L$2:L$41,C21)=1,Rose!L$1,IF(COUNTIF(Rose!M$2:M$41,C21)=1,Rose!M$1,IF(COUNTIF(Rose!N$2:N$41,C21)=1,Rose!N$1,Rose!O$1)))),IF(COUNTIF(Rose!P$2:P$41,C21)=1,Rose!P$1,IF(COUNTIF(Rose!Q$2:Q$41,C21)=1,Rose!Q$1,IF(COUNTIF(Rose!R$2:R$41,C21)=1,Rose!R$1,IF(COUNTIF(Rose!S$2:S$41,C21)=1,Rose!S$1,Rose!T$1)))))))</f>
        <v>Verona</v>
      </c>
      <c r="Q21" s="34"/>
      <c r="R21" s="34"/>
      <c r="W21" s="26" t="str">
        <f t="shared" si="13"/>
        <v>Verona</v>
      </c>
      <c r="X21" s="26">
        <f t="shared" si="13"/>
        <v>0</v>
      </c>
      <c r="Y21">
        <f>COUNTIF(X21:X$177,X21)</f>
        <v>58</v>
      </c>
      <c r="Z21">
        <f>IF(Y21&gt;1,MATCH(X21,X22:X$177,0),"")</f>
        <v>1</v>
      </c>
      <c r="AA21" s="4">
        <f>INDEX(AA22:AA$177,$Z21)</f>
        <v>0</v>
      </c>
      <c r="AB21" s="4">
        <f>INDEX(AB22:AB$177,$Z21)</f>
        <v>0</v>
      </c>
      <c r="AC21" s="4">
        <f>INDEX(AC22:AC$177,$Z21)</f>
        <v>0</v>
      </c>
      <c r="AD21" s="4">
        <f>INDEX(AD22:AD$177,$Z21)</f>
        <v>0</v>
      </c>
      <c r="AE21" s="4">
        <f>INDEX(AE22:AE$177,$Z21)</f>
        <v>0</v>
      </c>
      <c r="AF21" s="4">
        <f>INDEX(AF22:AF$177,$Z21)</f>
        <v>0</v>
      </c>
      <c r="AG21" s="4">
        <f>INDEX(AG22:AG$177,$Z21)</f>
        <v>0</v>
      </c>
    </row>
    <row r="22" spans="1:33" ht="12.75">
      <c r="A22" s="28" t="s">
        <v>31</v>
      </c>
      <c r="B22" s="28" t="s">
        <v>31</v>
      </c>
      <c r="C22" s="1">
        <f>SuperCoppa!E28</f>
        <v>0</v>
      </c>
      <c r="D22" s="3"/>
      <c r="E22" s="3"/>
      <c r="F22" s="3"/>
      <c r="G22" s="3"/>
      <c r="H22" s="3"/>
      <c r="I22" s="3"/>
      <c r="J22" s="3"/>
      <c r="K22" s="3"/>
      <c r="L22" s="9"/>
      <c r="N22" s="34" t="str">
        <f>IF(COUNTIF(Rose!A$2:J$41,'Inserisci Voti'!C22)=1,"META SX",IF(COUNTIF(Rose!K$2:T$41,'Inserisci Voti'!C22)=1,"META DX","non esiste"))</f>
        <v>non esiste</v>
      </c>
      <c r="O22" s="34" t="str">
        <f>IF(N22="META SX",IF(COUNTIF(Rose!A$2:E$41,'Inserisci Voti'!C22)=1,"SSX","DSX"),IF(N22="META DX",IF(COUNTIF(Rose!K$2:O$41,'Inserisci Voti'!C22)=1,"SDX","DDX"),"non esiste"))</f>
        <v>non esiste</v>
      </c>
      <c r="P22" s="34" t="str">
        <f>IF(O22="SSX",IF(COUNTIF(Rose!A$2:A$41,C22)=1,Rose!A$1,IF(COUNTIF(Rose!B$2:B$41,C22)=1,Rose!B$1,IF(COUNTIF(Rose!C$2:C$41,C22)=1,Rose!C$1,IF(COUNTIF(Rose!D$2:D$41,C22)=1,Rose!D$1,Rose!E$1)))),IF(O22="DSX",IF(COUNTIF(Rose!F$2:F$41,C22)=1,Rose!F$1,IF(COUNTIF(Rose!G$2:G$41,C22)=1,Rose!G$1,IF(COUNTIF(Rose!H$2:H$41,C22)=1,Rose!H$1,IF(COUNTIF(Rose!I$2:I$41,C22)=1,Rose!I$1,Rose!J$1)))),IF(O22="SDX",IF(COUNTIF(Rose!K$2:K$41,C22)=1,Rose!K$1,IF(COUNTIF(Rose!L$2:L$41,C22)=1,Rose!L$1,IF(COUNTIF(Rose!M$2:M$41,C22)=1,Rose!M$1,IF(COUNTIF(Rose!N$2:N$41,C22)=1,Rose!N$1,Rose!O$1)))),IF(COUNTIF(Rose!P$2:P$41,C22)=1,Rose!P$1,IF(COUNTIF(Rose!Q$2:Q$41,C22)=1,Rose!Q$1,IF(COUNTIF(Rose!R$2:R$41,C22)=1,Rose!R$1,IF(COUNTIF(Rose!S$2:S$41,C22)=1,Rose!S$1,Rose!T$1)))))))</f>
        <v>Verona</v>
      </c>
      <c r="Q22" s="34"/>
      <c r="R22" s="34"/>
      <c r="W22" s="26" t="str">
        <f t="shared" si="13"/>
        <v>Verona</v>
      </c>
      <c r="X22" s="26">
        <f t="shared" si="13"/>
        <v>0</v>
      </c>
      <c r="Y22">
        <f>COUNTIF(X22:X$177,X22)</f>
        <v>57</v>
      </c>
      <c r="Z22">
        <f>IF(Y22&gt;1,MATCH(X22,X23:X$177,0),"")</f>
        <v>1</v>
      </c>
      <c r="AA22" s="4">
        <f>INDEX(AA23:AA$177,$Z22)</f>
        <v>0</v>
      </c>
      <c r="AB22" s="4">
        <f>INDEX(AB23:AB$177,$Z22)</f>
        <v>0</v>
      </c>
      <c r="AC22" s="4">
        <f>INDEX(AC23:AC$177,$Z22)</f>
        <v>0</v>
      </c>
      <c r="AD22" s="4">
        <f>INDEX(AD23:AD$177,$Z22)</f>
        <v>0</v>
      </c>
      <c r="AE22" s="4">
        <f>INDEX(AE23:AE$177,$Z22)</f>
        <v>0</v>
      </c>
      <c r="AF22" s="4">
        <f>INDEX(AF23:AF$177,$Z22)</f>
        <v>0</v>
      </c>
      <c r="AG22" s="4">
        <f>INDEX(AG23:AG$177,$Z22)</f>
        <v>0</v>
      </c>
    </row>
    <row r="23" spans="1:33" ht="12.75">
      <c r="A23" s="26" t="e">
        <f>SuperCoppa!C30</f>
        <v>#N/A</v>
      </c>
      <c r="B23" s="26" t="str">
        <f aca="true" t="shared" si="14" ref="B23:B33">P23</f>
        <v>Verona</v>
      </c>
      <c r="C23" s="37">
        <f>SuperCoppa!E30</f>
        <v>0</v>
      </c>
      <c r="D23" s="4">
        <f>IF(AA13&lt;&gt;0,AA13,"")</f>
      </c>
      <c r="E23" s="4">
        <f aca="true" t="shared" si="15" ref="E23:J23">IF(AB13&lt;&gt;0,AB13,"")</f>
      </c>
      <c r="F23" s="4">
        <f t="shared" si="15"/>
      </c>
      <c r="G23" s="4">
        <f t="shared" si="15"/>
      </c>
      <c r="H23" s="4">
        <f t="shared" si="15"/>
      </c>
      <c r="I23" s="4">
        <f t="shared" si="15"/>
      </c>
      <c r="J23" s="4">
        <f t="shared" si="15"/>
      </c>
      <c r="K23" s="8">
        <f>IF(D23="UFFICIO",4,SUM(D23,IF(E23="A",-0.5,IF(E23="E",-1,0)),N(F23)*3,-N(G23),-N(H23)*2,-N(I23)*3,N(J23)*3))</f>
        <v>0</v>
      </c>
      <c r="L23" s="9"/>
      <c r="N23" t="str">
        <f>IF(COUNTIF(Rose!A$2:J$41,'Inserisci Voti'!C23)=1,"META SX",IF(COUNTIF(Rose!K$2:T$41,'Inserisci Voti'!C23)=1,"META DX","non esiste"))</f>
        <v>non esiste</v>
      </c>
      <c r="O23" t="str">
        <f>IF(N23="META SX",IF(COUNTIF(Rose!A$2:E$41,'Inserisci Voti'!C23)=1,"SSX","DSX"),IF(N23="META DX",IF(COUNTIF(Rose!K$2:O$41,'Inserisci Voti'!C23)=1,"SDX","DDX"),"non esiste"))</f>
        <v>non esiste</v>
      </c>
      <c r="P23" t="str">
        <f>IF(O23="SSX",IF(COUNTIF(Rose!A$2:A$41,C23)=1,Rose!A$1,IF(COUNTIF(Rose!B$2:B$41,C23)=1,Rose!B$1,IF(COUNTIF(Rose!C$2:C$41,C23)=1,Rose!C$1,IF(COUNTIF(Rose!D$2:D$41,C23)=1,Rose!D$1,Rose!E$1)))),IF(O23="DSX",IF(COUNTIF(Rose!F$2:F$41,C23)=1,Rose!F$1,IF(COUNTIF(Rose!G$2:G$41,C23)=1,Rose!G$1,IF(COUNTIF(Rose!H$2:H$41,C23)=1,Rose!H$1,IF(COUNTIF(Rose!I$2:I$41,C23)=1,Rose!I$1,Rose!J$1)))),IF(O23="SDX",IF(COUNTIF(Rose!K$2:K$41,C23)=1,Rose!K$1,IF(COUNTIF(Rose!L$2:L$41,C23)=1,Rose!L$1,IF(COUNTIF(Rose!M$2:M$41,C23)=1,Rose!M$1,IF(COUNTIF(Rose!N$2:N$41,C23)=1,Rose!N$1,Rose!O$1)))),IF(COUNTIF(Rose!P$2:P$41,C23)=1,Rose!P$1,IF(COUNTIF(Rose!Q$2:Q$41,C23)=1,Rose!Q$1,IF(COUNTIF(Rose!R$2:R$41,C23)=1,Rose!R$1,IF(COUNTIF(Rose!S$2:S$41,C23)=1,Rose!S$1,Rose!T$1)))))))</f>
        <v>Verona</v>
      </c>
      <c r="W23" s="26" t="str">
        <f t="shared" si="13"/>
        <v>Verona</v>
      </c>
      <c r="X23" s="26">
        <f t="shared" si="13"/>
        <v>0</v>
      </c>
      <c r="Y23">
        <f>COUNTIF(X23:X$177,X23)</f>
        <v>56</v>
      </c>
      <c r="Z23">
        <f>IF(Y23&gt;1,MATCH(X23,X24:X$177,0),"")</f>
        <v>1</v>
      </c>
      <c r="AA23" s="4">
        <f>INDEX(AA24:AA$177,$Z23)</f>
        <v>0</v>
      </c>
      <c r="AB23" s="4">
        <f>INDEX(AB24:AB$177,$Z23)</f>
        <v>0</v>
      </c>
      <c r="AC23" s="4">
        <f>INDEX(AC24:AC$177,$Z23)</f>
        <v>0</v>
      </c>
      <c r="AD23" s="4">
        <f>INDEX(AD24:AD$177,$Z23)</f>
        <v>0</v>
      </c>
      <c r="AE23" s="4">
        <f>INDEX(AE24:AE$177,$Z23)</f>
        <v>0</v>
      </c>
      <c r="AF23" s="4">
        <f>INDEX(AF24:AF$177,$Z23)</f>
        <v>0</v>
      </c>
      <c r="AG23" s="4">
        <f>INDEX(AG24:AG$177,$Z23)</f>
        <v>0</v>
      </c>
    </row>
    <row r="24" spans="1:33" ht="12.75">
      <c r="A24" s="26" t="e">
        <f>SuperCoppa!C31</f>
        <v>#N/A</v>
      </c>
      <c r="B24" s="26" t="str">
        <f t="shared" si="14"/>
        <v>Verona</v>
      </c>
      <c r="C24" s="37">
        <f>SuperCoppa!E31</f>
        <v>0</v>
      </c>
      <c r="D24" s="4">
        <f aca="true" t="shared" si="16" ref="D24:D33">IF(AA14&lt;&gt;0,AA14,"")</f>
      </c>
      <c r="E24" s="4">
        <f aca="true" t="shared" si="17" ref="E24:E33">IF(AB14&lt;&gt;0,AB14,"")</f>
      </c>
      <c r="F24" s="4">
        <f aca="true" t="shared" si="18" ref="F24:F33">IF(AC14&lt;&gt;0,AC14,"")</f>
      </c>
      <c r="G24" s="4">
        <f aca="true" t="shared" si="19" ref="G24:G33">IF(AD14&lt;&gt;0,AD14,"")</f>
      </c>
      <c r="H24" s="4">
        <f aca="true" t="shared" si="20" ref="H24:H33">IF(AE14&lt;&gt;0,AE14,"")</f>
      </c>
      <c r="I24" s="4">
        <f aca="true" t="shared" si="21" ref="I24:I33">IF(AF14&lt;&gt;0,AF14,"")</f>
      </c>
      <c r="J24" s="4">
        <f aca="true" t="shared" si="22" ref="J24:J33">IF(AG14&lt;&gt;0,AG14,"")</f>
      </c>
      <c r="K24" s="8">
        <f aca="true" t="shared" si="23" ref="K24:K33">IF(D24="UFFICIO",4,SUM(D24,IF(E24="A",-0.5,IF(E24="E",-1,0)),N(F24)*3,-N(G24),-N(H24)*2,-N(I24)*3,N(J24)*3))</f>
        <v>0</v>
      </c>
      <c r="L24" s="9"/>
      <c r="N24" t="str">
        <f>IF(COUNTIF(Rose!A$2:J$41,'Inserisci Voti'!C24)=1,"META SX",IF(COUNTIF(Rose!K$2:T$41,'Inserisci Voti'!C24)=1,"META DX","non esiste"))</f>
        <v>non esiste</v>
      </c>
      <c r="O24" t="str">
        <f>IF(N24="META SX",IF(COUNTIF(Rose!A$2:E$41,'Inserisci Voti'!C24)=1,"SSX","DSX"),IF(N24="META DX",IF(COUNTIF(Rose!K$2:O$41,'Inserisci Voti'!C24)=1,"SDX","DDX"),"non esiste"))</f>
        <v>non esiste</v>
      </c>
      <c r="P24" t="str">
        <f>IF(O24="SSX",IF(COUNTIF(Rose!A$2:A$41,C24)=1,Rose!A$1,IF(COUNTIF(Rose!B$2:B$41,C24)=1,Rose!B$1,IF(COUNTIF(Rose!C$2:C$41,C24)=1,Rose!C$1,IF(COUNTIF(Rose!D$2:D$41,C24)=1,Rose!D$1,Rose!E$1)))),IF(O24="DSX",IF(COUNTIF(Rose!F$2:F$41,C24)=1,Rose!F$1,IF(COUNTIF(Rose!G$2:G$41,C24)=1,Rose!G$1,IF(COUNTIF(Rose!H$2:H$41,C24)=1,Rose!H$1,IF(COUNTIF(Rose!I$2:I$41,C24)=1,Rose!I$1,Rose!J$1)))),IF(O24="SDX",IF(COUNTIF(Rose!K$2:K$41,C24)=1,Rose!K$1,IF(COUNTIF(Rose!L$2:L$41,C24)=1,Rose!L$1,IF(COUNTIF(Rose!M$2:M$41,C24)=1,Rose!M$1,IF(COUNTIF(Rose!N$2:N$41,C24)=1,Rose!N$1,Rose!O$1)))),IF(COUNTIF(Rose!P$2:P$41,C24)=1,Rose!P$1,IF(COUNTIF(Rose!Q$2:Q$41,C24)=1,Rose!Q$1,IF(COUNTIF(Rose!R$2:R$41,C24)=1,Rose!R$1,IF(COUNTIF(Rose!S$2:S$41,C24)=1,Rose!S$1,Rose!T$1)))))))</f>
        <v>Verona</v>
      </c>
      <c r="W24" s="51" t="str">
        <f>B44</f>
        <v>Verona</v>
      </c>
      <c r="X24" s="51">
        <f>C44</f>
        <v>0</v>
      </c>
      <c r="Y24">
        <f>COUNTIF(X24:X$177,X24)</f>
        <v>55</v>
      </c>
      <c r="Z24">
        <f>IF(Y24&gt;1,MATCH(X24,X25:X$177,0),"")</f>
        <v>1</v>
      </c>
      <c r="AA24" s="4">
        <f>INDEX(AA25:AA$177,$Z24)</f>
        <v>0</v>
      </c>
      <c r="AB24" s="4">
        <f>INDEX(AB25:AB$177,$Z24)</f>
        <v>0</v>
      </c>
      <c r="AC24" s="4">
        <f>INDEX(AC25:AC$177,$Z24)</f>
        <v>0</v>
      </c>
      <c r="AD24" s="4">
        <f>INDEX(AD25:AD$177,$Z24)</f>
        <v>0</v>
      </c>
      <c r="AE24" s="4">
        <f>INDEX(AE25:AE$177,$Z24)</f>
        <v>0</v>
      </c>
      <c r="AF24" s="4">
        <f>INDEX(AF25:AF$177,$Z24)</f>
        <v>0</v>
      </c>
      <c r="AG24" s="4">
        <f>INDEX(AG25:AG$177,$Z24)</f>
        <v>0</v>
      </c>
    </row>
    <row r="25" spans="1:33" ht="12.75">
      <c r="A25" s="26" t="e">
        <f>SuperCoppa!C32</f>
        <v>#N/A</v>
      </c>
      <c r="B25" s="26" t="str">
        <f t="shared" si="14"/>
        <v>Verona</v>
      </c>
      <c r="C25" s="37">
        <f>SuperCoppa!E32</f>
        <v>0</v>
      </c>
      <c r="D25" s="4">
        <f t="shared" si="16"/>
      </c>
      <c r="E25" s="4">
        <f t="shared" si="17"/>
      </c>
      <c r="F25" s="4">
        <f t="shared" si="18"/>
      </c>
      <c r="G25" s="4">
        <f t="shared" si="19"/>
      </c>
      <c r="H25" s="4">
        <f t="shared" si="20"/>
      </c>
      <c r="I25" s="4">
        <f t="shared" si="21"/>
      </c>
      <c r="J25" s="4">
        <f t="shared" si="22"/>
      </c>
      <c r="K25" s="8">
        <f t="shared" si="23"/>
        <v>0</v>
      </c>
      <c r="L25" s="9"/>
      <c r="N25" t="str">
        <f>IF(COUNTIF(Rose!A$2:J$41,'Inserisci Voti'!C25)=1,"META SX",IF(COUNTIF(Rose!K$2:T$41,'Inserisci Voti'!C25)=1,"META DX","non esiste"))</f>
        <v>non esiste</v>
      </c>
      <c r="O25" t="str">
        <f>IF(N25="META SX",IF(COUNTIF(Rose!A$2:E$41,'Inserisci Voti'!C25)=1,"SSX","DSX"),IF(N25="META DX",IF(COUNTIF(Rose!K$2:O$41,'Inserisci Voti'!C25)=1,"SDX","DDX"),"non esiste"))</f>
        <v>non esiste</v>
      </c>
      <c r="P25" t="str">
        <f>IF(O25="SSX",IF(COUNTIF(Rose!A$2:A$41,C25)=1,Rose!A$1,IF(COUNTIF(Rose!B$2:B$41,C25)=1,Rose!B$1,IF(COUNTIF(Rose!C$2:C$41,C25)=1,Rose!C$1,IF(COUNTIF(Rose!D$2:D$41,C25)=1,Rose!D$1,Rose!E$1)))),IF(O25="DSX",IF(COUNTIF(Rose!F$2:F$41,C25)=1,Rose!F$1,IF(COUNTIF(Rose!G$2:G$41,C25)=1,Rose!G$1,IF(COUNTIF(Rose!H$2:H$41,C25)=1,Rose!H$1,IF(COUNTIF(Rose!I$2:I$41,C25)=1,Rose!I$1,Rose!J$1)))),IF(O25="SDX",IF(COUNTIF(Rose!K$2:K$41,C25)=1,Rose!K$1,IF(COUNTIF(Rose!L$2:L$41,C25)=1,Rose!L$1,IF(COUNTIF(Rose!M$2:M$41,C25)=1,Rose!M$1,IF(COUNTIF(Rose!N$2:N$41,C25)=1,Rose!N$1,Rose!O$1)))),IF(COUNTIF(Rose!P$2:P$41,C25)=1,Rose!P$1,IF(COUNTIF(Rose!Q$2:Q$41,C25)=1,Rose!Q$1,IF(COUNTIF(Rose!R$2:R$41,C25)=1,Rose!R$1,IF(COUNTIF(Rose!S$2:S$41,C25)=1,Rose!S$1,Rose!T$1)))))))</f>
        <v>Verona</v>
      </c>
      <c r="W25" s="51" t="str">
        <f aca="true" t="shared" si="24" ref="W25:X34">B45</f>
        <v>Verona</v>
      </c>
      <c r="X25" s="51">
        <f t="shared" si="24"/>
        <v>0</v>
      </c>
      <c r="Y25">
        <f>COUNTIF(X25:X$177,X25)</f>
        <v>54</v>
      </c>
      <c r="Z25">
        <f>IF(Y25&gt;1,MATCH(X25,X26:X$177,0),"")</f>
        <v>1</v>
      </c>
      <c r="AA25" s="4">
        <f>INDEX(AA26:AA$177,$Z25)</f>
        <v>0</v>
      </c>
      <c r="AB25" s="4">
        <f>INDEX(AB26:AB$177,$Z25)</f>
        <v>0</v>
      </c>
      <c r="AC25" s="4">
        <f>INDEX(AC26:AC$177,$Z25)</f>
        <v>0</v>
      </c>
      <c r="AD25" s="4">
        <f>INDEX(AD26:AD$177,$Z25)</f>
        <v>0</v>
      </c>
      <c r="AE25" s="4">
        <f>INDEX(AE26:AE$177,$Z25)</f>
        <v>0</v>
      </c>
      <c r="AF25" s="4">
        <f>INDEX(AF26:AF$177,$Z25)</f>
        <v>0</v>
      </c>
      <c r="AG25" s="4">
        <f>INDEX(AG26:AG$177,$Z25)</f>
        <v>0</v>
      </c>
    </row>
    <row r="26" spans="1:33" ht="12.75" customHeight="1">
      <c r="A26" s="26" t="e">
        <f>SuperCoppa!C33</f>
        <v>#N/A</v>
      </c>
      <c r="B26" s="26" t="str">
        <f t="shared" si="14"/>
        <v>Verona</v>
      </c>
      <c r="C26" s="37">
        <f>SuperCoppa!E33</f>
        <v>0</v>
      </c>
      <c r="D26" s="4">
        <f t="shared" si="16"/>
      </c>
      <c r="E26" s="4">
        <f t="shared" si="17"/>
      </c>
      <c r="F26" s="4">
        <f t="shared" si="18"/>
      </c>
      <c r="G26" s="4">
        <f t="shared" si="19"/>
      </c>
      <c r="H26" s="4">
        <f t="shared" si="20"/>
      </c>
      <c r="I26" s="4">
        <f t="shared" si="21"/>
      </c>
      <c r="J26" s="4">
        <f t="shared" si="22"/>
      </c>
      <c r="K26" s="8">
        <f t="shared" si="23"/>
        <v>0</v>
      </c>
      <c r="L26" s="9"/>
      <c r="N26" t="str">
        <f>IF(COUNTIF(Rose!A$2:J$41,'Inserisci Voti'!C26)=1,"META SX",IF(COUNTIF(Rose!K$2:T$41,'Inserisci Voti'!C26)=1,"META DX","non esiste"))</f>
        <v>non esiste</v>
      </c>
      <c r="O26" t="str">
        <f>IF(N26="META SX",IF(COUNTIF(Rose!A$2:E$41,'Inserisci Voti'!C26)=1,"SSX","DSX"),IF(N26="META DX",IF(COUNTIF(Rose!K$2:O$41,'Inserisci Voti'!C26)=1,"SDX","DDX"),"non esiste"))</f>
        <v>non esiste</v>
      </c>
      <c r="P26" t="str">
        <f>IF(O26="SSX",IF(COUNTIF(Rose!A$2:A$41,C26)=1,Rose!A$1,IF(COUNTIF(Rose!B$2:B$41,C26)=1,Rose!B$1,IF(COUNTIF(Rose!C$2:C$41,C26)=1,Rose!C$1,IF(COUNTIF(Rose!D$2:D$41,C26)=1,Rose!D$1,Rose!E$1)))),IF(O26="DSX",IF(COUNTIF(Rose!F$2:F$41,C26)=1,Rose!F$1,IF(COUNTIF(Rose!G$2:G$41,C26)=1,Rose!G$1,IF(COUNTIF(Rose!H$2:H$41,C26)=1,Rose!H$1,IF(COUNTIF(Rose!I$2:I$41,C26)=1,Rose!I$1,Rose!J$1)))),IF(O26="SDX",IF(COUNTIF(Rose!K$2:K$41,C26)=1,Rose!K$1,IF(COUNTIF(Rose!L$2:L$41,C26)=1,Rose!L$1,IF(COUNTIF(Rose!M$2:M$41,C26)=1,Rose!M$1,IF(COUNTIF(Rose!N$2:N$41,C26)=1,Rose!N$1,Rose!O$1)))),IF(COUNTIF(Rose!P$2:P$41,C26)=1,Rose!P$1,IF(COUNTIF(Rose!Q$2:Q$41,C26)=1,Rose!Q$1,IF(COUNTIF(Rose!R$2:R$41,C26)=1,Rose!R$1,IF(COUNTIF(Rose!S$2:S$41,C26)=1,Rose!S$1,Rose!T$1)))))))</f>
        <v>Verona</v>
      </c>
      <c r="W26" s="51" t="str">
        <f t="shared" si="24"/>
        <v>Verona</v>
      </c>
      <c r="X26" s="51">
        <f t="shared" si="24"/>
        <v>0</v>
      </c>
      <c r="Y26">
        <f>COUNTIF(X26:X$177,X26)</f>
        <v>53</v>
      </c>
      <c r="Z26">
        <f>IF(Y26&gt;1,MATCH(X26,X27:X$177,0),"")</f>
        <v>1</v>
      </c>
      <c r="AA26" s="4">
        <f>INDEX(AA27:AA$177,$Z26)</f>
        <v>0</v>
      </c>
      <c r="AB26" s="4">
        <f>INDEX(AB27:AB$177,$Z26)</f>
        <v>0</v>
      </c>
      <c r="AC26" s="4">
        <f>INDEX(AC27:AC$177,$Z26)</f>
        <v>0</v>
      </c>
      <c r="AD26" s="4">
        <f>INDEX(AD27:AD$177,$Z26)</f>
        <v>0</v>
      </c>
      <c r="AE26" s="4">
        <f>INDEX(AE27:AE$177,$Z26)</f>
        <v>0</v>
      </c>
      <c r="AF26" s="4">
        <f>INDEX(AF27:AF$177,$Z26)</f>
        <v>0</v>
      </c>
      <c r="AG26" s="4">
        <f>INDEX(AG27:AG$177,$Z26)</f>
        <v>0</v>
      </c>
    </row>
    <row r="27" spans="1:33" ht="12.75">
      <c r="A27" s="26" t="e">
        <f>SuperCoppa!C34</f>
        <v>#N/A</v>
      </c>
      <c r="B27" s="26" t="str">
        <f t="shared" si="14"/>
        <v>Verona</v>
      </c>
      <c r="C27" s="37">
        <f>SuperCoppa!E34</f>
        <v>0</v>
      </c>
      <c r="D27" s="4">
        <f t="shared" si="16"/>
      </c>
      <c r="E27" s="4">
        <f t="shared" si="17"/>
      </c>
      <c r="F27" s="4">
        <f t="shared" si="18"/>
      </c>
      <c r="G27" s="4">
        <f t="shared" si="19"/>
      </c>
      <c r="H27" s="4">
        <f t="shared" si="20"/>
      </c>
      <c r="I27" s="4">
        <f t="shared" si="21"/>
      </c>
      <c r="J27" s="4">
        <f t="shared" si="22"/>
      </c>
      <c r="K27" s="8">
        <f t="shared" si="23"/>
        <v>0</v>
      </c>
      <c r="L27" s="9"/>
      <c r="N27" t="str">
        <f>IF(COUNTIF(Rose!A$2:J$41,'Inserisci Voti'!C27)=1,"META SX",IF(COUNTIF(Rose!K$2:T$41,'Inserisci Voti'!C27)=1,"META DX","non esiste"))</f>
        <v>non esiste</v>
      </c>
      <c r="O27" t="str">
        <f>IF(N27="META SX",IF(COUNTIF(Rose!A$2:E$41,'Inserisci Voti'!C27)=1,"SSX","DSX"),IF(N27="META DX",IF(COUNTIF(Rose!K$2:O$41,'Inserisci Voti'!C27)=1,"SDX","DDX"),"non esiste"))</f>
        <v>non esiste</v>
      </c>
      <c r="P27" t="str">
        <f>IF(O27="SSX",IF(COUNTIF(Rose!A$2:A$41,C27)=1,Rose!A$1,IF(COUNTIF(Rose!B$2:B$41,C27)=1,Rose!B$1,IF(COUNTIF(Rose!C$2:C$41,C27)=1,Rose!C$1,IF(COUNTIF(Rose!D$2:D$41,C27)=1,Rose!D$1,Rose!E$1)))),IF(O27="DSX",IF(COUNTIF(Rose!F$2:F$41,C27)=1,Rose!F$1,IF(COUNTIF(Rose!G$2:G$41,C27)=1,Rose!G$1,IF(COUNTIF(Rose!H$2:H$41,C27)=1,Rose!H$1,IF(COUNTIF(Rose!I$2:I$41,C27)=1,Rose!I$1,Rose!J$1)))),IF(O27="SDX",IF(COUNTIF(Rose!K$2:K$41,C27)=1,Rose!K$1,IF(COUNTIF(Rose!L$2:L$41,C27)=1,Rose!L$1,IF(COUNTIF(Rose!M$2:M$41,C27)=1,Rose!M$1,IF(COUNTIF(Rose!N$2:N$41,C27)=1,Rose!N$1,Rose!O$1)))),IF(COUNTIF(Rose!P$2:P$41,C27)=1,Rose!P$1,IF(COUNTIF(Rose!Q$2:Q$41,C27)=1,Rose!Q$1,IF(COUNTIF(Rose!R$2:R$41,C27)=1,Rose!R$1,IF(COUNTIF(Rose!S$2:S$41,C27)=1,Rose!S$1,Rose!T$1)))))))</f>
        <v>Verona</v>
      </c>
      <c r="W27" s="51" t="str">
        <f t="shared" si="24"/>
        <v>Verona</v>
      </c>
      <c r="X27" s="51">
        <f t="shared" si="24"/>
        <v>0</v>
      </c>
      <c r="Y27">
        <f>COUNTIF(X27:X$177,X27)</f>
        <v>52</v>
      </c>
      <c r="Z27">
        <f>IF(Y27&gt;1,MATCH(X27,X28:X$177,0),"")</f>
        <v>1</v>
      </c>
      <c r="AA27" s="4">
        <f>INDEX(AA28:AA$177,$Z27)</f>
        <v>0</v>
      </c>
      <c r="AB27" s="4">
        <f>INDEX(AB28:AB$177,$Z27)</f>
        <v>0</v>
      </c>
      <c r="AC27" s="4">
        <f>INDEX(AC28:AC$177,$Z27)</f>
        <v>0</v>
      </c>
      <c r="AD27" s="4">
        <f>INDEX(AD28:AD$177,$Z27)</f>
        <v>0</v>
      </c>
      <c r="AE27" s="4">
        <f>INDEX(AE28:AE$177,$Z27)</f>
        <v>0</v>
      </c>
      <c r="AF27" s="4">
        <f>INDEX(AF28:AF$177,$Z27)</f>
        <v>0</v>
      </c>
      <c r="AG27" s="4">
        <f>INDEX(AG28:AG$177,$Z27)</f>
        <v>0</v>
      </c>
    </row>
    <row r="28" spans="1:33" ht="12.75">
      <c r="A28" s="26" t="e">
        <f>SuperCoppa!C35</f>
        <v>#N/A</v>
      </c>
      <c r="B28" s="26" t="str">
        <f t="shared" si="14"/>
        <v>Verona</v>
      </c>
      <c r="C28" s="37">
        <f>SuperCoppa!E35</f>
        <v>0</v>
      </c>
      <c r="D28" s="4">
        <f t="shared" si="16"/>
      </c>
      <c r="E28" s="4">
        <f t="shared" si="17"/>
      </c>
      <c r="F28" s="4">
        <f t="shared" si="18"/>
      </c>
      <c r="G28" s="4">
        <f t="shared" si="19"/>
      </c>
      <c r="H28" s="4">
        <f t="shared" si="20"/>
      </c>
      <c r="I28" s="4">
        <f t="shared" si="21"/>
      </c>
      <c r="J28" s="4">
        <f t="shared" si="22"/>
      </c>
      <c r="K28" s="8">
        <f t="shared" si="23"/>
        <v>0</v>
      </c>
      <c r="L28" s="9"/>
      <c r="N28" t="str">
        <f>IF(COUNTIF(Rose!A$2:J$41,'Inserisci Voti'!C28)=1,"META SX",IF(COUNTIF(Rose!K$2:T$41,'Inserisci Voti'!C28)=1,"META DX","non esiste"))</f>
        <v>non esiste</v>
      </c>
      <c r="O28" t="str">
        <f>IF(N28="META SX",IF(COUNTIF(Rose!A$2:E$41,'Inserisci Voti'!C28)=1,"SSX","DSX"),IF(N28="META DX",IF(COUNTIF(Rose!K$2:O$41,'Inserisci Voti'!C28)=1,"SDX","DDX"),"non esiste"))</f>
        <v>non esiste</v>
      </c>
      <c r="P28" t="str">
        <f>IF(O28="SSX",IF(COUNTIF(Rose!A$2:A$41,C28)=1,Rose!A$1,IF(COUNTIF(Rose!B$2:B$41,C28)=1,Rose!B$1,IF(COUNTIF(Rose!C$2:C$41,C28)=1,Rose!C$1,IF(COUNTIF(Rose!D$2:D$41,C28)=1,Rose!D$1,Rose!E$1)))),IF(O28="DSX",IF(COUNTIF(Rose!F$2:F$41,C28)=1,Rose!F$1,IF(COUNTIF(Rose!G$2:G$41,C28)=1,Rose!G$1,IF(COUNTIF(Rose!H$2:H$41,C28)=1,Rose!H$1,IF(COUNTIF(Rose!I$2:I$41,C28)=1,Rose!I$1,Rose!J$1)))),IF(O28="SDX",IF(COUNTIF(Rose!K$2:K$41,C28)=1,Rose!K$1,IF(COUNTIF(Rose!L$2:L$41,C28)=1,Rose!L$1,IF(COUNTIF(Rose!M$2:M$41,C28)=1,Rose!M$1,IF(COUNTIF(Rose!N$2:N$41,C28)=1,Rose!N$1,Rose!O$1)))),IF(COUNTIF(Rose!P$2:P$41,C28)=1,Rose!P$1,IF(COUNTIF(Rose!Q$2:Q$41,C28)=1,Rose!Q$1,IF(COUNTIF(Rose!R$2:R$41,C28)=1,Rose!R$1,IF(COUNTIF(Rose!S$2:S$41,C28)=1,Rose!S$1,Rose!T$1)))))))</f>
        <v>Verona</v>
      </c>
      <c r="W28" s="51" t="str">
        <f t="shared" si="24"/>
        <v>Verona</v>
      </c>
      <c r="X28" s="51">
        <f t="shared" si="24"/>
        <v>0</v>
      </c>
      <c r="Y28">
        <f>COUNTIF(X28:X$177,X28)</f>
        <v>51</v>
      </c>
      <c r="Z28">
        <f>IF(Y28&gt;1,MATCH(X28,X29:X$177,0),"")</f>
        <v>1</v>
      </c>
      <c r="AA28" s="4">
        <f>INDEX(AA29:AA$177,$Z28)</f>
        <v>0</v>
      </c>
      <c r="AB28" s="4">
        <f>INDEX(AB29:AB$177,$Z28)</f>
        <v>0</v>
      </c>
      <c r="AC28" s="4">
        <f>INDEX(AC29:AC$177,$Z28)</f>
        <v>0</v>
      </c>
      <c r="AD28" s="4">
        <f>INDEX(AD29:AD$177,$Z28)</f>
        <v>0</v>
      </c>
      <c r="AE28" s="4">
        <f>INDEX(AE29:AE$177,$Z28)</f>
        <v>0</v>
      </c>
      <c r="AF28" s="4">
        <f>INDEX(AF29:AF$177,$Z28)</f>
        <v>0</v>
      </c>
      <c r="AG28" s="4">
        <f>INDEX(AG29:AG$177,$Z28)</f>
        <v>0</v>
      </c>
    </row>
    <row r="29" spans="1:33" ht="12.75">
      <c r="A29" s="26" t="e">
        <f>SuperCoppa!C36</f>
        <v>#N/A</v>
      </c>
      <c r="B29" s="26" t="str">
        <f t="shared" si="14"/>
        <v>Verona</v>
      </c>
      <c r="C29" s="37">
        <f>SuperCoppa!E36</f>
        <v>0</v>
      </c>
      <c r="D29" s="4">
        <f t="shared" si="16"/>
      </c>
      <c r="E29" s="4">
        <f t="shared" si="17"/>
      </c>
      <c r="F29" s="4">
        <f t="shared" si="18"/>
      </c>
      <c r="G29" s="4">
        <f t="shared" si="19"/>
      </c>
      <c r="H29" s="4">
        <f t="shared" si="20"/>
      </c>
      <c r="I29" s="4">
        <f t="shared" si="21"/>
      </c>
      <c r="J29" s="4">
        <f t="shared" si="22"/>
      </c>
      <c r="K29" s="8">
        <f t="shared" si="23"/>
        <v>0</v>
      </c>
      <c r="L29" s="9"/>
      <c r="N29" t="str">
        <f>IF(COUNTIF(Rose!A$2:J$41,'Inserisci Voti'!C29)=1,"META SX",IF(COUNTIF(Rose!K$2:T$41,'Inserisci Voti'!C29)=1,"META DX","non esiste"))</f>
        <v>non esiste</v>
      </c>
      <c r="O29" t="str">
        <f>IF(N29="META SX",IF(COUNTIF(Rose!A$2:E$41,'Inserisci Voti'!C29)=1,"SSX","DSX"),IF(N29="META DX",IF(COUNTIF(Rose!K$2:O$41,'Inserisci Voti'!C29)=1,"SDX","DDX"),"non esiste"))</f>
        <v>non esiste</v>
      </c>
      <c r="P29" t="str">
        <f>IF(O29="SSX",IF(COUNTIF(Rose!A$2:A$41,C29)=1,Rose!A$1,IF(COUNTIF(Rose!B$2:B$41,C29)=1,Rose!B$1,IF(COUNTIF(Rose!C$2:C$41,C29)=1,Rose!C$1,IF(COUNTIF(Rose!D$2:D$41,C29)=1,Rose!D$1,Rose!E$1)))),IF(O29="DSX",IF(COUNTIF(Rose!F$2:F$41,C29)=1,Rose!F$1,IF(COUNTIF(Rose!G$2:G$41,C29)=1,Rose!G$1,IF(COUNTIF(Rose!H$2:H$41,C29)=1,Rose!H$1,IF(COUNTIF(Rose!I$2:I$41,C29)=1,Rose!I$1,Rose!J$1)))),IF(O29="SDX",IF(COUNTIF(Rose!K$2:K$41,C29)=1,Rose!K$1,IF(COUNTIF(Rose!L$2:L$41,C29)=1,Rose!L$1,IF(COUNTIF(Rose!M$2:M$41,C29)=1,Rose!M$1,IF(COUNTIF(Rose!N$2:N$41,C29)=1,Rose!N$1,Rose!O$1)))),IF(COUNTIF(Rose!P$2:P$41,C29)=1,Rose!P$1,IF(COUNTIF(Rose!Q$2:Q$41,C29)=1,Rose!Q$1,IF(COUNTIF(Rose!R$2:R$41,C29)=1,Rose!R$1,IF(COUNTIF(Rose!S$2:S$41,C29)=1,Rose!S$1,Rose!T$1)))))))</f>
        <v>Verona</v>
      </c>
      <c r="W29" s="51" t="str">
        <f t="shared" si="24"/>
        <v>Verona</v>
      </c>
      <c r="X29" s="51">
        <f t="shared" si="24"/>
        <v>0</v>
      </c>
      <c r="Y29">
        <f>COUNTIF(X29:X$177,X29)</f>
        <v>50</v>
      </c>
      <c r="Z29">
        <f>IF(Y29&gt;1,MATCH(X29,X30:X$177,0),"")</f>
        <v>1</v>
      </c>
      <c r="AA29" s="4">
        <f>INDEX(AA30:AA$177,$Z29)</f>
        <v>0</v>
      </c>
      <c r="AB29" s="4">
        <f>INDEX(AB30:AB$177,$Z29)</f>
        <v>0</v>
      </c>
      <c r="AC29" s="4">
        <f>INDEX(AC30:AC$177,$Z29)</f>
        <v>0</v>
      </c>
      <c r="AD29" s="4">
        <f>INDEX(AD30:AD$177,$Z29)</f>
        <v>0</v>
      </c>
      <c r="AE29" s="4">
        <f>INDEX(AE30:AE$177,$Z29)</f>
        <v>0</v>
      </c>
      <c r="AF29" s="4">
        <f>INDEX(AF30:AF$177,$Z29)</f>
        <v>0</v>
      </c>
      <c r="AG29" s="4">
        <f>INDEX(AG30:AG$177,$Z29)</f>
        <v>0</v>
      </c>
    </row>
    <row r="30" spans="1:33" ht="12.75">
      <c r="A30" s="26" t="e">
        <f>SuperCoppa!C37</f>
        <v>#N/A</v>
      </c>
      <c r="B30" s="26" t="str">
        <f t="shared" si="14"/>
        <v>Verona</v>
      </c>
      <c r="C30" s="37">
        <f>SuperCoppa!E37</f>
        <v>0</v>
      </c>
      <c r="D30" s="4">
        <f t="shared" si="16"/>
      </c>
      <c r="E30" s="4">
        <f t="shared" si="17"/>
      </c>
      <c r="F30" s="4">
        <f t="shared" si="18"/>
      </c>
      <c r="G30" s="4">
        <f t="shared" si="19"/>
      </c>
      <c r="H30" s="4">
        <f t="shared" si="20"/>
      </c>
      <c r="I30" s="4">
        <f t="shared" si="21"/>
      </c>
      <c r="J30" s="4">
        <f t="shared" si="22"/>
      </c>
      <c r="K30" s="8">
        <f t="shared" si="23"/>
        <v>0</v>
      </c>
      <c r="L30" s="9"/>
      <c r="N30" t="str">
        <f>IF(COUNTIF(Rose!A$2:J$41,'Inserisci Voti'!C30)=1,"META SX",IF(COUNTIF(Rose!K$2:T$41,'Inserisci Voti'!C30)=1,"META DX","non esiste"))</f>
        <v>non esiste</v>
      </c>
      <c r="O30" t="str">
        <f>IF(N30="META SX",IF(COUNTIF(Rose!A$2:E$41,'Inserisci Voti'!C30)=1,"SSX","DSX"),IF(N30="META DX",IF(COUNTIF(Rose!K$2:O$41,'Inserisci Voti'!C30)=1,"SDX","DDX"),"non esiste"))</f>
        <v>non esiste</v>
      </c>
      <c r="P30" t="str">
        <f>IF(O30="SSX",IF(COUNTIF(Rose!A$2:A$41,C30)=1,Rose!A$1,IF(COUNTIF(Rose!B$2:B$41,C30)=1,Rose!B$1,IF(COUNTIF(Rose!C$2:C$41,C30)=1,Rose!C$1,IF(COUNTIF(Rose!D$2:D$41,C30)=1,Rose!D$1,Rose!E$1)))),IF(O30="DSX",IF(COUNTIF(Rose!F$2:F$41,C30)=1,Rose!F$1,IF(COUNTIF(Rose!G$2:G$41,C30)=1,Rose!G$1,IF(COUNTIF(Rose!H$2:H$41,C30)=1,Rose!H$1,IF(COUNTIF(Rose!I$2:I$41,C30)=1,Rose!I$1,Rose!J$1)))),IF(O30="SDX",IF(COUNTIF(Rose!K$2:K$41,C30)=1,Rose!K$1,IF(COUNTIF(Rose!L$2:L$41,C30)=1,Rose!L$1,IF(COUNTIF(Rose!M$2:M$41,C30)=1,Rose!M$1,IF(COUNTIF(Rose!N$2:N$41,C30)=1,Rose!N$1,Rose!O$1)))),IF(COUNTIF(Rose!P$2:P$41,C30)=1,Rose!P$1,IF(COUNTIF(Rose!Q$2:Q$41,C30)=1,Rose!Q$1,IF(COUNTIF(Rose!R$2:R$41,C30)=1,Rose!R$1,IF(COUNTIF(Rose!S$2:S$41,C30)=1,Rose!S$1,Rose!T$1)))))))</f>
        <v>Verona</v>
      </c>
      <c r="W30" s="51" t="str">
        <f t="shared" si="24"/>
        <v>Verona</v>
      </c>
      <c r="X30" s="51">
        <f t="shared" si="24"/>
        <v>0</v>
      </c>
      <c r="Y30">
        <f>COUNTIF(X30:X$177,X30)</f>
        <v>49</v>
      </c>
      <c r="Z30">
        <f>IF(Y30&gt;1,MATCH(X30,X31:X$177,0),"")</f>
        <v>1</v>
      </c>
      <c r="AA30" s="4">
        <f>INDEX(AA31:AA$177,$Z30)</f>
        <v>0</v>
      </c>
      <c r="AB30" s="4">
        <f>INDEX(AB31:AB$177,$Z30)</f>
        <v>0</v>
      </c>
      <c r="AC30" s="4">
        <f>INDEX(AC31:AC$177,$Z30)</f>
        <v>0</v>
      </c>
      <c r="AD30" s="4">
        <f>INDEX(AD31:AD$177,$Z30)</f>
        <v>0</v>
      </c>
      <c r="AE30" s="4">
        <f>INDEX(AE31:AE$177,$Z30)</f>
        <v>0</v>
      </c>
      <c r="AF30" s="4">
        <f>INDEX(AF31:AF$177,$Z30)</f>
        <v>0</v>
      </c>
      <c r="AG30" s="4">
        <f>INDEX(AG31:AG$177,$Z30)</f>
        <v>0</v>
      </c>
    </row>
    <row r="31" spans="1:33" ht="12.75">
      <c r="A31" s="26" t="e">
        <f>SuperCoppa!C38</f>
        <v>#N/A</v>
      </c>
      <c r="B31" s="26" t="str">
        <f t="shared" si="14"/>
        <v>Verona</v>
      </c>
      <c r="C31" s="37">
        <f>SuperCoppa!E38</f>
        <v>0</v>
      </c>
      <c r="D31" s="4">
        <f t="shared" si="16"/>
      </c>
      <c r="E31" s="4">
        <f t="shared" si="17"/>
      </c>
      <c r="F31" s="4">
        <f t="shared" si="18"/>
      </c>
      <c r="G31" s="4">
        <f t="shared" si="19"/>
      </c>
      <c r="H31" s="4">
        <f t="shared" si="20"/>
      </c>
      <c r="I31" s="4">
        <f t="shared" si="21"/>
      </c>
      <c r="J31" s="4">
        <f t="shared" si="22"/>
      </c>
      <c r="K31" s="8">
        <f t="shared" si="23"/>
        <v>0</v>
      </c>
      <c r="L31" s="9"/>
      <c r="N31" t="str">
        <f>IF(COUNTIF(Rose!A$2:J$41,'Inserisci Voti'!C31)=1,"META SX",IF(COUNTIF(Rose!K$2:T$41,'Inserisci Voti'!C31)=1,"META DX","non esiste"))</f>
        <v>non esiste</v>
      </c>
      <c r="O31" t="str">
        <f>IF(N31="META SX",IF(COUNTIF(Rose!A$2:E$41,'Inserisci Voti'!C31)=1,"SSX","DSX"),IF(N31="META DX",IF(COUNTIF(Rose!K$2:O$41,'Inserisci Voti'!C31)=1,"SDX","DDX"),"non esiste"))</f>
        <v>non esiste</v>
      </c>
      <c r="P31" t="str">
        <f>IF(O31="SSX",IF(COUNTIF(Rose!A$2:A$41,C31)=1,Rose!A$1,IF(COUNTIF(Rose!B$2:B$41,C31)=1,Rose!B$1,IF(COUNTIF(Rose!C$2:C$41,C31)=1,Rose!C$1,IF(COUNTIF(Rose!D$2:D$41,C31)=1,Rose!D$1,Rose!E$1)))),IF(O31="DSX",IF(COUNTIF(Rose!F$2:F$41,C31)=1,Rose!F$1,IF(COUNTIF(Rose!G$2:G$41,C31)=1,Rose!G$1,IF(COUNTIF(Rose!H$2:H$41,C31)=1,Rose!H$1,IF(COUNTIF(Rose!I$2:I$41,C31)=1,Rose!I$1,Rose!J$1)))),IF(O31="SDX",IF(COUNTIF(Rose!K$2:K$41,C31)=1,Rose!K$1,IF(COUNTIF(Rose!L$2:L$41,C31)=1,Rose!L$1,IF(COUNTIF(Rose!M$2:M$41,C31)=1,Rose!M$1,IF(COUNTIF(Rose!N$2:N$41,C31)=1,Rose!N$1,Rose!O$1)))),IF(COUNTIF(Rose!P$2:P$41,C31)=1,Rose!P$1,IF(COUNTIF(Rose!Q$2:Q$41,C31)=1,Rose!Q$1,IF(COUNTIF(Rose!R$2:R$41,C31)=1,Rose!R$1,IF(COUNTIF(Rose!S$2:S$41,C31)=1,Rose!S$1,Rose!T$1)))))))</f>
        <v>Verona</v>
      </c>
      <c r="W31" s="51" t="str">
        <f t="shared" si="24"/>
        <v>Verona</v>
      </c>
      <c r="X31" s="51">
        <f t="shared" si="24"/>
        <v>0</v>
      </c>
      <c r="Y31">
        <f>COUNTIF(X31:X$177,X31)</f>
        <v>48</v>
      </c>
      <c r="Z31">
        <f>IF(Y31&gt;1,MATCH(X31,X32:X$177,0),"")</f>
        <v>1</v>
      </c>
      <c r="AA31" s="4">
        <f>INDEX(AA32:AA$177,$Z31)</f>
        <v>0</v>
      </c>
      <c r="AB31" s="4">
        <f>INDEX(AB32:AB$177,$Z31)</f>
        <v>0</v>
      </c>
      <c r="AC31" s="4">
        <f>INDEX(AC32:AC$177,$Z31)</f>
        <v>0</v>
      </c>
      <c r="AD31" s="4">
        <f>INDEX(AD32:AD$177,$Z31)</f>
        <v>0</v>
      </c>
      <c r="AE31" s="4">
        <f>INDEX(AE32:AE$177,$Z31)</f>
        <v>0</v>
      </c>
      <c r="AF31" s="4">
        <f>INDEX(AF32:AF$177,$Z31)</f>
        <v>0</v>
      </c>
      <c r="AG31" s="4">
        <f>INDEX(AG32:AG$177,$Z31)</f>
        <v>0</v>
      </c>
    </row>
    <row r="32" spans="1:33" ht="12.75">
      <c r="A32" s="26" t="e">
        <f>SuperCoppa!C39</f>
        <v>#N/A</v>
      </c>
      <c r="B32" s="26" t="str">
        <f t="shared" si="14"/>
        <v>Verona</v>
      </c>
      <c r="C32" s="37">
        <f>SuperCoppa!E39</f>
        <v>0</v>
      </c>
      <c r="D32" s="4">
        <f t="shared" si="16"/>
      </c>
      <c r="E32" s="4">
        <f t="shared" si="17"/>
      </c>
      <c r="F32" s="4">
        <f t="shared" si="18"/>
      </c>
      <c r="G32" s="4">
        <f t="shared" si="19"/>
      </c>
      <c r="H32" s="4">
        <f t="shared" si="20"/>
      </c>
      <c r="I32" s="4">
        <f t="shared" si="21"/>
      </c>
      <c r="J32" s="4">
        <f t="shared" si="22"/>
      </c>
      <c r="K32" s="8">
        <f t="shared" si="23"/>
        <v>0</v>
      </c>
      <c r="L32" s="9"/>
      <c r="N32" t="str">
        <f>IF(COUNTIF(Rose!A$2:J$41,'Inserisci Voti'!C32)=1,"META SX",IF(COUNTIF(Rose!K$2:T$41,'Inserisci Voti'!C32)=1,"META DX","non esiste"))</f>
        <v>non esiste</v>
      </c>
      <c r="O32" t="str">
        <f>IF(N32="META SX",IF(COUNTIF(Rose!A$2:E$41,'Inserisci Voti'!C32)=1,"SSX","DSX"),IF(N32="META DX",IF(COUNTIF(Rose!K$2:O$41,'Inserisci Voti'!C32)=1,"SDX","DDX"),"non esiste"))</f>
        <v>non esiste</v>
      </c>
      <c r="P32" t="str">
        <f>IF(O32="SSX",IF(COUNTIF(Rose!A$2:A$41,C32)=1,Rose!A$1,IF(COUNTIF(Rose!B$2:B$41,C32)=1,Rose!B$1,IF(COUNTIF(Rose!C$2:C$41,C32)=1,Rose!C$1,IF(COUNTIF(Rose!D$2:D$41,C32)=1,Rose!D$1,Rose!E$1)))),IF(O32="DSX",IF(COUNTIF(Rose!F$2:F$41,C32)=1,Rose!F$1,IF(COUNTIF(Rose!G$2:G$41,C32)=1,Rose!G$1,IF(COUNTIF(Rose!H$2:H$41,C32)=1,Rose!H$1,IF(COUNTIF(Rose!I$2:I$41,C32)=1,Rose!I$1,Rose!J$1)))),IF(O32="SDX",IF(COUNTIF(Rose!K$2:K$41,C32)=1,Rose!K$1,IF(COUNTIF(Rose!L$2:L$41,C32)=1,Rose!L$1,IF(COUNTIF(Rose!M$2:M$41,C32)=1,Rose!M$1,IF(COUNTIF(Rose!N$2:N$41,C32)=1,Rose!N$1,Rose!O$1)))),IF(COUNTIF(Rose!P$2:P$41,C32)=1,Rose!P$1,IF(COUNTIF(Rose!Q$2:Q$41,C32)=1,Rose!Q$1,IF(COUNTIF(Rose!R$2:R$41,C32)=1,Rose!R$1,IF(COUNTIF(Rose!S$2:S$41,C32)=1,Rose!S$1,Rose!T$1)))))))</f>
        <v>Verona</v>
      </c>
      <c r="W32" s="51" t="str">
        <f t="shared" si="24"/>
        <v>Verona</v>
      </c>
      <c r="X32" s="51">
        <f t="shared" si="24"/>
        <v>0</v>
      </c>
      <c r="Y32">
        <f>COUNTIF(X32:X$177,X32)</f>
        <v>47</v>
      </c>
      <c r="Z32">
        <f>IF(Y32&gt;1,MATCH(X32,X33:X$177,0),"")</f>
        <v>1</v>
      </c>
      <c r="AA32" s="4">
        <f>INDEX(AA33:AA$177,$Z32)</f>
        <v>0</v>
      </c>
      <c r="AB32" s="4">
        <f>INDEX(AB33:AB$177,$Z32)</f>
        <v>0</v>
      </c>
      <c r="AC32" s="4">
        <f>INDEX(AC33:AC$177,$Z32)</f>
        <v>0</v>
      </c>
      <c r="AD32" s="4">
        <f>INDEX(AD33:AD$177,$Z32)</f>
        <v>0</v>
      </c>
      <c r="AE32" s="4">
        <f>INDEX(AE33:AE$177,$Z32)</f>
        <v>0</v>
      </c>
      <c r="AF32" s="4">
        <f>INDEX(AF33:AF$177,$Z32)</f>
        <v>0</v>
      </c>
      <c r="AG32" s="4">
        <f>INDEX(AG33:AG$177,$Z32)</f>
        <v>0</v>
      </c>
    </row>
    <row r="33" spans="1:33" ht="12.75">
      <c r="A33" s="26" t="e">
        <f>SuperCoppa!C40</f>
        <v>#N/A</v>
      </c>
      <c r="B33" s="26" t="str">
        <f t="shared" si="14"/>
        <v>Verona</v>
      </c>
      <c r="C33" s="37">
        <f>SuperCoppa!E40</f>
        <v>0</v>
      </c>
      <c r="D33" s="4">
        <f t="shared" si="16"/>
      </c>
      <c r="E33" s="4">
        <f t="shared" si="17"/>
      </c>
      <c r="F33" s="4">
        <f t="shared" si="18"/>
      </c>
      <c r="G33" s="4">
        <f t="shared" si="19"/>
      </c>
      <c r="H33" s="4">
        <f t="shared" si="20"/>
      </c>
      <c r="I33" s="4">
        <f t="shared" si="21"/>
      </c>
      <c r="J33" s="4">
        <f t="shared" si="22"/>
      </c>
      <c r="K33" s="8">
        <f t="shared" si="23"/>
        <v>0</v>
      </c>
      <c r="L33" s="9"/>
      <c r="N33" t="str">
        <f>IF(COUNTIF(Rose!A$2:J$41,'Inserisci Voti'!C33)=1,"META SX",IF(COUNTIF(Rose!K$2:T$41,'Inserisci Voti'!C33)=1,"META DX","non esiste"))</f>
        <v>non esiste</v>
      </c>
      <c r="O33" t="str">
        <f>IF(N33="META SX",IF(COUNTIF(Rose!A$2:E$41,'Inserisci Voti'!C33)=1,"SSX","DSX"),IF(N33="META DX",IF(COUNTIF(Rose!K$2:O$41,'Inserisci Voti'!C33)=1,"SDX","DDX"),"non esiste"))</f>
        <v>non esiste</v>
      </c>
      <c r="P33" t="str">
        <f>IF(O33="SSX",IF(COUNTIF(Rose!A$2:A$41,C33)=1,Rose!A$1,IF(COUNTIF(Rose!B$2:B$41,C33)=1,Rose!B$1,IF(COUNTIF(Rose!C$2:C$41,C33)=1,Rose!C$1,IF(COUNTIF(Rose!D$2:D$41,C33)=1,Rose!D$1,Rose!E$1)))),IF(O33="DSX",IF(COUNTIF(Rose!F$2:F$41,C33)=1,Rose!F$1,IF(COUNTIF(Rose!G$2:G$41,C33)=1,Rose!G$1,IF(COUNTIF(Rose!H$2:H$41,C33)=1,Rose!H$1,IF(COUNTIF(Rose!I$2:I$41,C33)=1,Rose!I$1,Rose!J$1)))),IF(O33="SDX",IF(COUNTIF(Rose!K$2:K$41,C33)=1,Rose!K$1,IF(COUNTIF(Rose!L$2:L$41,C33)=1,Rose!L$1,IF(COUNTIF(Rose!M$2:M$41,C33)=1,Rose!M$1,IF(COUNTIF(Rose!N$2:N$41,C33)=1,Rose!N$1,Rose!O$1)))),IF(COUNTIF(Rose!P$2:P$41,C33)=1,Rose!P$1,IF(COUNTIF(Rose!Q$2:Q$41,C33)=1,Rose!Q$1,IF(COUNTIF(Rose!R$2:R$41,C33)=1,Rose!R$1,IF(COUNTIF(Rose!S$2:S$41,C33)=1,Rose!S$1,Rose!T$1)))))))</f>
        <v>Verona</v>
      </c>
      <c r="W33" s="51" t="str">
        <f t="shared" si="24"/>
        <v>Verona</v>
      </c>
      <c r="X33" s="51">
        <f t="shared" si="24"/>
        <v>0</v>
      </c>
      <c r="Y33">
        <f>COUNTIF(X33:X$177,X33)</f>
        <v>46</v>
      </c>
      <c r="Z33">
        <f>IF(Y33&gt;1,MATCH(X33,X34:X$177,0),"")</f>
        <v>1</v>
      </c>
      <c r="AA33" s="4">
        <f>INDEX(AA34:AA$177,$Z33)</f>
        <v>0</v>
      </c>
      <c r="AB33" s="4">
        <f>INDEX(AB34:AB$177,$Z33)</f>
        <v>0</v>
      </c>
      <c r="AC33" s="4">
        <f>INDEX(AC34:AC$177,$Z33)</f>
        <v>0</v>
      </c>
      <c r="AD33" s="4">
        <f>INDEX(AD34:AD$177,$Z33)</f>
        <v>0</v>
      </c>
      <c r="AE33" s="4">
        <f>INDEX(AE34:AE$177,$Z33)</f>
        <v>0</v>
      </c>
      <c r="AF33" s="4">
        <f>INDEX(AF34:AF$177,$Z33)</f>
        <v>0</v>
      </c>
      <c r="AG33" s="4">
        <f>INDEX(AG34:AG$177,$Z33)</f>
        <v>0</v>
      </c>
    </row>
    <row r="34" spans="1:33" ht="12.75">
      <c r="A34" s="29" t="s">
        <v>31</v>
      </c>
      <c r="B34" s="29" t="s">
        <v>31</v>
      </c>
      <c r="C34" s="2" t="str">
        <f>SuperCoppa!E41</f>
        <v>PANCHINA</v>
      </c>
      <c r="D34" s="12" t="s">
        <v>12</v>
      </c>
      <c r="E34" s="6"/>
      <c r="F34" s="13">
        <f>11-COUNT(D23:D33)</f>
        <v>11</v>
      </c>
      <c r="G34" s="6"/>
      <c r="H34" s="6"/>
      <c r="I34" s="39"/>
      <c r="J34" s="6"/>
      <c r="K34" s="5"/>
      <c r="L34" s="10"/>
      <c r="N34" s="34" t="str">
        <f>IF(COUNTIF(Rose!A$2:J$41,'Inserisci Voti'!C34)=1,"META SX",IF(COUNTIF(Rose!K$2:T$41,'Inserisci Voti'!C34)=1,"META DX","non esiste"))</f>
        <v>non esiste</v>
      </c>
      <c r="O34" s="34" t="str">
        <f>IF(N34="META SX",IF(COUNTIF(Rose!A$2:E$41,'Inserisci Voti'!C34)=1,"SSX","DSX"),IF(N34="META DX",IF(COUNTIF(Rose!K$2:O$41,'Inserisci Voti'!C34)=1,"SDX","DDX"),"non esiste"))</f>
        <v>non esiste</v>
      </c>
      <c r="P34" s="34" t="str">
        <f>IF(O34="SSX",IF(COUNTIF(Rose!A$2:A$41,C34)=1,Rose!A$1,IF(COUNTIF(Rose!B$2:B$41,C34)=1,Rose!B$1,IF(COUNTIF(Rose!C$2:C$41,C34)=1,Rose!C$1,IF(COUNTIF(Rose!D$2:D$41,C34)=1,Rose!D$1,Rose!E$1)))),IF(O34="DSX",IF(COUNTIF(Rose!F$2:F$41,C34)=1,Rose!F$1,IF(COUNTIF(Rose!G$2:G$41,C34)=1,Rose!G$1,IF(COUNTIF(Rose!H$2:H$41,C34)=1,Rose!H$1,IF(COUNTIF(Rose!I$2:I$41,C34)=1,Rose!I$1,Rose!J$1)))),IF(O34="SDX",IF(COUNTIF(Rose!K$2:K$41,C34)=1,Rose!K$1,IF(COUNTIF(Rose!L$2:L$41,C34)=1,Rose!L$1,IF(COUNTIF(Rose!M$2:M$41,C34)=1,Rose!M$1,IF(COUNTIF(Rose!N$2:N$41,C34)=1,Rose!N$1,Rose!O$1)))),IF(COUNTIF(Rose!P$2:P$41,C34)=1,Rose!P$1,IF(COUNTIF(Rose!Q$2:Q$41,C34)=1,Rose!Q$1,IF(COUNTIF(Rose!R$2:R$41,C34)=1,Rose!R$1,IF(COUNTIF(Rose!S$2:S$41,C34)=1,Rose!S$1,Rose!T$1)))))))</f>
        <v>Verona</v>
      </c>
      <c r="Q34" s="34"/>
      <c r="R34" s="34"/>
      <c r="W34" s="51" t="str">
        <f t="shared" si="24"/>
        <v>Verona</v>
      </c>
      <c r="X34" s="51">
        <f t="shared" si="24"/>
        <v>0</v>
      </c>
      <c r="Y34">
        <f>COUNTIF(X34:X$177,X34)</f>
        <v>45</v>
      </c>
      <c r="Z34">
        <f>IF(Y34&gt;1,MATCH(X34,X35:X$177,0),"")</f>
        <v>1</v>
      </c>
      <c r="AA34" s="4">
        <f>INDEX(AA35:AA$177,$Z34)</f>
        <v>0</v>
      </c>
      <c r="AB34" s="4">
        <f>INDEX(AB35:AB$177,$Z34)</f>
        <v>0</v>
      </c>
      <c r="AC34" s="4">
        <f>INDEX(AC35:AC$177,$Z34)</f>
        <v>0</v>
      </c>
      <c r="AD34" s="4">
        <f>INDEX(AD35:AD$177,$Z34)</f>
        <v>0</v>
      </c>
      <c r="AE34" s="4">
        <f>INDEX(AE35:AE$177,$Z34)</f>
        <v>0</v>
      </c>
      <c r="AF34" s="4">
        <f>INDEX(AF35:AF$177,$Z34)</f>
        <v>0</v>
      </c>
      <c r="AG34" s="4">
        <f>INDEX(AG35:AG$177,$Z34)</f>
        <v>0</v>
      </c>
    </row>
    <row r="35" spans="1:33" ht="12.75">
      <c r="A35" s="26" t="e">
        <f>SuperCoppa!C42</f>
        <v>#N/A</v>
      </c>
      <c r="B35" s="26" t="str">
        <f aca="true" t="shared" si="25" ref="B35:B41">P35</f>
        <v>Verona</v>
      </c>
      <c r="C35" s="37">
        <f>SuperCoppa!E42</f>
        <v>0</v>
      </c>
      <c r="K35" s="8">
        <f aca="true" t="shared" si="26" ref="K35:K41">IF(D35="UFFICIO",4,SUM(D35,IF(E35="A",-0.5,IF(E35="E",-1,0)),F35*3,-G35,-H35*2,-I35*3,J35*3))</f>
        <v>0</v>
      </c>
      <c r="L35" s="9"/>
      <c r="N35" t="str">
        <f>IF(COUNTIF(Rose!A$2:J$41,'Inserisci Voti'!C35)=1,"META SX",IF(COUNTIF(Rose!K$2:T$41,'Inserisci Voti'!C35)=1,"META DX","non esiste"))</f>
        <v>non esiste</v>
      </c>
      <c r="O35" t="str">
        <f>IF(N35="META SX",IF(COUNTIF(Rose!A$2:E$41,'Inserisci Voti'!C35)=1,"SSX","DSX"),IF(N35="META DX",IF(COUNTIF(Rose!K$2:O$41,'Inserisci Voti'!C35)=1,"SDX","DDX"),"non esiste"))</f>
        <v>non esiste</v>
      </c>
      <c r="P35" t="str">
        <f>IF(O35="SSX",IF(COUNTIF(Rose!A$2:A$41,C35)=1,Rose!A$1,IF(COUNTIF(Rose!B$2:B$41,C35)=1,Rose!B$1,IF(COUNTIF(Rose!C$2:C$41,C35)=1,Rose!C$1,IF(COUNTIF(Rose!D$2:D$41,C35)=1,Rose!D$1,Rose!E$1)))),IF(O35="DSX",IF(COUNTIF(Rose!F$2:F$41,C35)=1,Rose!F$1,IF(COUNTIF(Rose!G$2:G$41,C35)=1,Rose!G$1,IF(COUNTIF(Rose!H$2:H$41,C35)=1,Rose!H$1,IF(COUNTIF(Rose!I$2:I$41,C35)=1,Rose!I$1,Rose!J$1)))),IF(O35="SDX",IF(COUNTIF(Rose!K$2:K$41,C35)=1,Rose!K$1,IF(COUNTIF(Rose!L$2:L$41,C35)=1,Rose!L$1,IF(COUNTIF(Rose!M$2:M$41,C35)=1,Rose!M$1,IF(COUNTIF(Rose!N$2:N$41,C35)=1,Rose!N$1,Rose!O$1)))),IF(COUNTIF(Rose!P$2:P$41,C35)=1,Rose!P$1,IF(COUNTIF(Rose!Q$2:Q$41,C35)=1,Rose!Q$1,IF(COUNTIF(Rose!R$2:R$41,C35)=1,Rose!R$1,IF(COUNTIF(Rose!S$2:S$41,C35)=1,Rose!S$1,Rose!T$1)))))))</f>
        <v>Verona</v>
      </c>
      <c r="W35" s="26" t="str">
        <f>B65</f>
        <v>Verona</v>
      </c>
      <c r="X35" s="26">
        <f>C65</f>
        <v>0</v>
      </c>
      <c r="Y35">
        <f>COUNTIF(X35:X$177,X35)</f>
        <v>44</v>
      </c>
      <c r="Z35">
        <f>IF(Y35&gt;1,MATCH(X35,X36:X$177,0),"")</f>
        <v>1</v>
      </c>
      <c r="AA35" s="4">
        <f>INDEX(AA36:AA$177,$Z35)</f>
        <v>0</v>
      </c>
      <c r="AB35" s="4">
        <f>INDEX(AB36:AB$177,$Z35)</f>
        <v>0</v>
      </c>
      <c r="AC35" s="4">
        <f>INDEX(AC36:AC$177,$Z35)</f>
        <v>0</v>
      </c>
      <c r="AD35" s="4">
        <f>INDEX(AD36:AD$177,$Z35)</f>
        <v>0</v>
      </c>
      <c r="AE35" s="4">
        <f>INDEX(AE36:AE$177,$Z35)</f>
        <v>0</v>
      </c>
      <c r="AF35" s="4">
        <f>INDEX(AF36:AF$177,$Z35)</f>
        <v>0</v>
      </c>
      <c r="AG35" s="4">
        <f>INDEX(AG36:AG$177,$Z35)</f>
        <v>0</v>
      </c>
    </row>
    <row r="36" spans="1:33" ht="12.75">
      <c r="A36" s="26" t="e">
        <f>SuperCoppa!C43</f>
        <v>#N/A</v>
      </c>
      <c r="B36" s="26" t="str">
        <f t="shared" si="25"/>
        <v>Verona</v>
      </c>
      <c r="C36" s="37">
        <f>SuperCoppa!E43</f>
        <v>0</v>
      </c>
      <c r="K36" s="8">
        <f t="shared" si="26"/>
        <v>0</v>
      </c>
      <c r="L36" s="9"/>
      <c r="N36" t="str">
        <f>IF(COUNTIF(Rose!A$2:J$41,'Inserisci Voti'!C36)=1,"META SX",IF(COUNTIF(Rose!K$2:T$41,'Inserisci Voti'!C36)=1,"META DX","non esiste"))</f>
        <v>non esiste</v>
      </c>
      <c r="O36" t="str">
        <f>IF(N36="META SX",IF(COUNTIF(Rose!A$2:E$41,'Inserisci Voti'!C36)=1,"SSX","DSX"),IF(N36="META DX",IF(COUNTIF(Rose!K$2:O$41,'Inserisci Voti'!C36)=1,"SDX","DDX"),"non esiste"))</f>
        <v>non esiste</v>
      </c>
      <c r="P36" t="str">
        <f>IF(O36="SSX",IF(COUNTIF(Rose!A$2:A$41,C36)=1,Rose!A$1,IF(COUNTIF(Rose!B$2:B$41,C36)=1,Rose!B$1,IF(COUNTIF(Rose!C$2:C$41,C36)=1,Rose!C$1,IF(COUNTIF(Rose!D$2:D$41,C36)=1,Rose!D$1,Rose!E$1)))),IF(O36="DSX",IF(COUNTIF(Rose!F$2:F$41,C36)=1,Rose!F$1,IF(COUNTIF(Rose!G$2:G$41,C36)=1,Rose!G$1,IF(COUNTIF(Rose!H$2:H$41,C36)=1,Rose!H$1,IF(COUNTIF(Rose!I$2:I$41,C36)=1,Rose!I$1,Rose!J$1)))),IF(O36="SDX",IF(COUNTIF(Rose!K$2:K$41,C36)=1,Rose!K$1,IF(COUNTIF(Rose!L$2:L$41,C36)=1,Rose!L$1,IF(COUNTIF(Rose!M$2:M$41,C36)=1,Rose!M$1,IF(COUNTIF(Rose!N$2:N$41,C36)=1,Rose!N$1,Rose!O$1)))),IF(COUNTIF(Rose!P$2:P$41,C36)=1,Rose!P$1,IF(COUNTIF(Rose!Q$2:Q$41,C36)=1,Rose!Q$1,IF(COUNTIF(Rose!R$2:R$41,C36)=1,Rose!R$1,IF(COUNTIF(Rose!S$2:S$41,C36)=1,Rose!S$1,Rose!T$1)))))))</f>
        <v>Verona</v>
      </c>
      <c r="W36" s="26" t="str">
        <f aca="true" t="shared" si="27" ref="W36:X45">B66</f>
        <v>Verona</v>
      </c>
      <c r="X36" s="26">
        <f t="shared" si="27"/>
        <v>0</v>
      </c>
      <c r="Y36">
        <f>COUNTIF(X36:X$177,X36)</f>
        <v>43</v>
      </c>
      <c r="Z36">
        <f>IF(Y36&gt;1,MATCH(X36,X37:X$177,0),"")</f>
        <v>1</v>
      </c>
      <c r="AA36" s="4">
        <f>INDEX(AA37:AA$177,$Z36)</f>
        <v>0</v>
      </c>
      <c r="AB36" s="4">
        <f>INDEX(AB37:AB$177,$Z36)</f>
        <v>0</v>
      </c>
      <c r="AC36" s="4">
        <f>INDEX(AC37:AC$177,$Z36)</f>
        <v>0</v>
      </c>
      <c r="AD36" s="4">
        <f>INDEX(AD37:AD$177,$Z36)</f>
        <v>0</v>
      </c>
      <c r="AE36" s="4">
        <f>INDEX(AE37:AE$177,$Z36)</f>
        <v>0</v>
      </c>
      <c r="AF36" s="4">
        <f>INDEX(AF37:AF$177,$Z36)</f>
        <v>0</v>
      </c>
      <c r="AG36" s="4">
        <f>INDEX(AG37:AG$177,$Z36)</f>
        <v>0</v>
      </c>
    </row>
    <row r="37" spans="1:33" ht="12.75">
      <c r="A37" s="26" t="e">
        <f>SuperCoppa!C44</f>
        <v>#N/A</v>
      </c>
      <c r="B37" s="26" t="str">
        <f t="shared" si="25"/>
        <v>Verona</v>
      </c>
      <c r="C37" s="37">
        <f>SuperCoppa!E44</f>
        <v>0</v>
      </c>
      <c r="K37" s="8">
        <f t="shared" si="26"/>
        <v>0</v>
      </c>
      <c r="L37" s="9"/>
      <c r="N37" t="str">
        <f>IF(COUNTIF(Rose!A$2:J$41,'Inserisci Voti'!C37)=1,"META SX",IF(COUNTIF(Rose!K$2:T$41,'Inserisci Voti'!C37)=1,"META DX","non esiste"))</f>
        <v>non esiste</v>
      </c>
      <c r="O37" t="str">
        <f>IF(N37="META SX",IF(COUNTIF(Rose!A$2:E$41,'Inserisci Voti'!C37)=1,"SSX","DSX"),IF(N37="META DX",IF(COUNTIF(Rose!K$2:O$41,'Inserisci Voti'!C37)=1,"SDX","DDX"),"non esiste"))</f>
        <v>non esiste</v>
      </c>
      <c r="P37" t="str">
        <f>IF(O37="SSX",IF(COUNTIF(Rose!A$2:A$41,C37)=1,Rose!A$1,IF(COUNTIF(Rose!B$2:B$41,C37)=1,Rose!B$1,IF(COUNTIF(Rose!C$2:C$41,C37)=1,Rose!C$1,IF(COUNTIF(Rose!D$2:D$41,C37)=1,Rose!D$1,Rose!E$1)))),IF(O37="DSX",IF(COUNTIF(Rose!F$2:F$41,C37)=1,Rose!F$1,IF(COUNTIF(Rose!G$2:G$41,C37)=1,Rose!G$1,IF(COUNTIF(Rose!H$2:H$41,C37)=1,Rose!H$1,IF(COUNTIF(Rose!I$2:I$41,C37)=1,Rose!I$1,Rose!J$1)))),IF(O37="SDX",IF(COUNTIF(Rose!K$2:K$41,C37)=1,Rose!K$1,IF(COUNTIF(Rose!L$2:L$41,C37)=1,Rose!L$1,IF(COUNTIF(Rose!M$2:M$41,C37)=1,Rose!M$1,IF(COUNTIF(Rose!N$2:N$41,C37)=1,Rose!N$1,Rose!O$1)))),IF(COUNTIF(Rose!P$2:P$41,C37)=1,Rose!P$1,IF(COUNTIF(Rose!Q$2:Q$41,C37)=1,Rose!Q$1,IF(COUNTIF(Rose!R$2:R$41,C37)=1,Rose!R$1,IF(COUNTIF(Rose!S$2:S$41,C37)=1,Rose!S$1,Rose!T$1)))))))</f>
        <v>Verona</v>
      </c>
      <c r="W37" s="26" t="str">
        <f t="shared" si="27"/>
        <v>Verona</v>
      </c>
      <c r="X37" s="26">
        <f t="shared" si="27"/>
        <v>0</v>
      </c>
      <c r="Y37">
        <f>COUNTIF(X37:X$177,X37)</f>
        <v>42</v>
      </c>
      <c r="Z37">
        <f>IF(Y37&gt;1,MATCH(X37,X38:X$177,0),"")</f>
        <v>1</v>
      </c>
      <c r="AA37" s="4">
        <f>INDEX(AA38:AA$177,$Z37)</f>
        <v>0</v>
      </c>
      <c r="AB37" s="4">
        <f>INDEX(AB38:AB$177,$Z37)</f>
        <v>0</v>
      </c>
      <c r="AC37" s="4">
        <f>INDEX(AC38:AC$177,$Z37)</f>
        <v>0</v>
      </c>
      <c r="AD37" s="4">
        <f>INDEX(AD38:AD$177,$Z37)</f>
        <v>0</v>
      </c>
      <c r="AE37" s="4">
        <f>INDEX(AE38:AE$177,$Z37)</f>
        <v>0</v>
      </c>
      <c r="AF37" s="4">
        <f>INDEX(AF38:AF$177,$Z37)</f>
        <v>0</v>
      </c>
      <c r="AG37" s="4">
        <f>INDEX(AG38:AG$177,$Z37)</f>
        <v>0</v>
      </c>
    </row>
    <row r="38" spans="1:33" ht="12.75">
      <c r="A38" s="26" t="e">
        <f>SuperCoppa!C45</f>
        <v>#N/A</v>
      </c>
      <c r="B38" s="26" t="str">
        <f t="shared" si="25"/>
        <v>Verona</v>
      </c>
      <c r="C38" s="37">
        <f>SuperCoppa!E45</f>
        <v>0</v>
      </c>
      <c r="K38" s="8">
        <f t="shared" si="26"/>
        <v>0</v>
      </c>
      <c r="L38" s="9"/>
      <c r="N38" t="str">
        <f>IF(COUNTIF(Rose!A$2:J$41,'Inserisci Voti'!C38)=1,"META SX",IF(COUNTIF(Rose!K$2:T$41,'Inserisci Voti'!C38)=1,"META DX","non esiste"))</f>
        <v>non esiste</v>
      </c>
      <c r="O38" t="str">
        <f>IF(N38="META SX",IF(COUNTIF(Rose!A$2:E$41,'Inserisci Voti'!C38)=1,"SSX","DSX"),IF(N38="META DX",IF(COUNTIF(Rose!K$2:O$41,'Inserisci Voti'!C38)=1,"SDX","DDX"),"non esiste"))</f>
        <v>non esiste</v>
      </c>
      <c r="P38" t="str">
        <f>IF(O38="SSX",IF(COUNTIF(Rose!A$2:A$41,C38)=1,Rose!A$1,IF(COUNTIF(Rose!B$2:B$41,C38)=1,Rose!B$1,IF(COUNTIF(Rose!C$2:C$41,C38)=1,Rose!C$1,IF(COUNTIF(Rose!D$2:D$41,C38)=1,Rose!D$1,Rose!E$1)))),IF(O38="DSX",IF(COUNTIF(Rose!F$2:F$41,C38)=1,Rose!F$1,IF(COUNTIF(Rose!G$2:G$41,C38)=1,Rose!G$1,IF(COUNTIF(Rose!H$2:H$41,C38)=1,Rose!H$1,IF(COUNTIF(Rose!I$2:I$41,C38)=1,Rose!I$1,Rose!J$1)))),IF(O38="SDX",IF(COUNTIF(Rose!K$2:K$41,C38)=1,Rose!K$1,IF(COUNTIF(Rose!L$2:L$41,C38)=1,Rose!L$1,IF(COUNTIF(Rose!M$2:M$41,C38)=1,Rose!M$1,IF(COUNTIF(Rose!N$2:N$41,C38)=1,Rose!N$1,Rose!O$1)))),IF(COUNTIF(Rose!P$2:P$41,C38)=1,Rose!P$1,IF(COUNTIF(Rose!Q$2:Q$41,C38)=1,Rose!Q$1,IF(COUNTIF(Rose!R$2:R$41,C38)=1,Rose!R$1,IF(COUNTIF(Rose!S$2:S$41,C38)=1,Rose!S$1,Rose!T$1)))))))</f>
        <v>Verona</v>
      </c>
      <c r="W38" s="26" t="str">
        <f t="shared" si="27"/>
        <v>Verona</v>
      </c>
      <c r="X38" s="26">
        <f t="shared" si="27"/>
        <v>0</v>
      </c>
      <c r="Y38">
        <f>COUNTIF(X38:X$177,X38)</f>
        <v>41</v>
      </c>
      <c r="Z38">
        <f>IF(Y38&gt;1,MATCH(X38,X39:X$177,0),"")</f>
        <v>1</v>
      </c>
      <c r="AA38" s="4">
        <f>INDEX(AA39:AA$177,$Z38)</f>
        <v>0</v>
      </c>
      <c r="AB38" s="4">
        <f>INDEX(AB39:AB$177,$Z38)</f>
        <v>0</v>
      </c>
      <c r="AC38" s="4">
        <f>INDEX(AC39:AC$177,$Z38)</f>
        <v>0</v>
      </c>
      <c r="AD38" s="4">
        <f>INDEX(AD39:AD$177,$Z38)</f>
        <v>0</v>
      </c>
      <c r="AE38" s="4">
        <f>INDEX(AE39:AE$177,$Z38)</f>
        <v>0</v>
      </c>
      <c r="AF38" s="4">
        <f>INDEX(AF39:AF$177,$Z38)</f>
        <v>0</v>
      </c>
      <c r="AG38" s="4">
        <f>INDEX(AG39:AG$177,$Z38)</f>
        <v>0</v>
      </c>
    </row>
    <row r="39" spans="1:33" ht="12.75">
      <c r="A39" s="26" t="e">
        <f>SuperCoppa!C46</f>
        <v>#N/A</v>
      </c>
      <c r="B39" s="26" t="str">
        <f t="shared" si="25"/>
        <v>Verona</v>
      </c>
      <c r="C39" s="37">
        <f>SuperCoppa!E46</f>
        <v>0</v>
      </c>
      <c r="K39" s="8">
        <f t="shared" si="26"/>
        <v>0</v>
      </c>
      <c r="L39" s="9"/>
      <c r="N39" t="str">
        <f>IF(COUNTIF(Rose!A$2:J$41,'Inserisci Voti'!C39)=1,"META SX",IF(COUNTIF(Rose!K$2:T$41,'Inserisci Voti'!C39)=1,"META DX","non esiste"))</f>
        <v>non esiste</v>
      </c>
      <c r="O39" t="str">
        <f>IF(N39="META SX",IF(COUNTIF(Rose!A$2:E$41,'Inserisci Voti'!C39)=1,"SSX","DSX"),IF(N39="META DX",IF(COUNTIF(Rose!K$2:O$41,'Inserisci Voti'!C39)=1,"SDX","DDX"),"non esiste"))</f>
        <v>non esiste</v>
      </c>
      <c r="P39" t="str">
        <f>IF(O39="SSX",IF(COUNTIF(Rose!A$2:A$41,C39)=1,Rose!A$1,IF(COUNTIF(Rose!B$2:B$41,C39)=1,Rose!B$1,IF(COUNTIF(Rose!C$2:C$41,C39)=1,Rose!C$1,IF(COUNTIF(Rose!D$2:D$41,C39)=1,Rose!D$1,Rose!E$1)))),IF(O39="DSX",IF(COUNTIF(Rose!F$2:F$41,C39)=1,Rose!F$1,IF(COUNTIF(Rose!G$2:G$41,C39)=1,Rose!G$1,IF(COUNTIF(Rose!H$2:H$41,C39)=1,Rose!H$1,IF(COUNTIF(Rose!I$2:I$41,C39)=1,Rose!I$1,Rose!J$1)))),IF(O39="SDX",IF(COUNTIF(Rose!K$2:K$41,C39)=1,Rose!K$1,IF(COUNTIF(Rose!L$2:L$41,C39)=1,Rose!L$1,IF(COUNTIF(Rose!M$2:M$41,C39)=1,Rose!M$1,IF(COUNTIF(Rose!N$2:N$41,C39)=1,Rose!N$1,Rose!O$1)))),IF(COUNTIF(Rose!P$2:P$41,C39)=1,Rose!P$1,IF(COUNTIF(Rose!Q$2:Q$41,C39)=1,Rose!Q$1,IF(COUNTIF(Rose!R$2:R$41,C39)=1,Rose!R$1,IF(COUNTIF(Rose!S$2:S$41,C39)=1,Rose!S$1,Rose!T$1)))))))</f>
        <v>Verona</v>
      </c>
      <c r="W39" s="26" t="str">
        <f t="shared" si="27"/>
        <v>Verona</v>
      </c>
      <c r="X39" s="26">
        <f t="shared" si="27"/>
        <v>0</v>
      </c>
      <c r="Y39">
        <f>COUNTIF(X39:X$177,X39)</f>
        <v>40</v>
      </c>
      <c r="Z39">
        <f>IF(Y39&gt;1,MATCH(X39,X40:X$177,0),"")</f>
        <v>1</v>
      </c>
      <c r="AA39" s="4">
        <f>INDEX(AA40:AA$177,$Z39)</f>
        <v>0</v>
      </c>
      <c r="AB39" s="4">
        <f>INDEX(AB40:AB$177,$Z39)</f>
        <v>0</v>
      </c>
      <c r="AC39" s="4">
        <f>INDEX(AC40:AC$177,$Z39)</f>
        <v>0</v>
      </c>
      <c r="AD39" s="4">
        <f>INDEX(AD40:AD$177,$Z39)</f>
        <v>0</v>
      </c>
      <c r="AE39" s="4">
        <f>INDEX(AE40:AE$177,$Z39)</f>
        <v>0</v>
      </c>
      <c r="AF39" s="4">
        <f>INDEX(AF40:AF$177,$Z39)</f>
        <v>0</v>
      </c>
      <c r="AG39" s="4">
        <f>INDEX(AG40:AG$177,$Z39)</f>
        <v>0</v>
      </c>
    </row>
    <row r="40" spans="1:33" ht="12.75">
      <c r="A40" s="26" t="e">
        <f>SuperCoppa!C47</f>
        <v>#N/A</v>
      </c>
      <c r="B40" s="26" t="str">
        <f t="shared" si="25"/>
        <v>Verona</v>
      </c>
      <c r="C40" s="37">
        <f>SuperCoppa!E47</f>
        <v>0</v>
      </c>
      <c r="K40" s="8">
        <f t="shared" si="26"/>
        <v>0</v>
      </c>
      <c r="L40" s="9"/>
      <c r="N40" t="str">
        <f>IF(COUNTIF(Rose!A$2:J$41,'Inserisci Voti'!C40)=1,"META SX",IF(COUNTIF(Rose!K$2:T$41,'Inserisci Voti'!C40)=1,"META DX","non esiste"))</f>
        <v>non esiste</v>
      </c>
      <c r="O40" t="str">
        <f>IF(N40="META SX",IF(COUNTIF(Rose!A$2:E$41,'Inserisci Voti'!C40)=1,"SSX","DSX"),IF(N40="META DX",IF(COUNTIF(Rose!K$2:O$41,'Inserisci Voti'!C40)=1,"SDX","DDX"),"non esiste"))</f>
        <v>non esiste</v>
      </c>
      <c r="P40" t="str">
        <f>IF(O40="SSX",IF(COUNTIF(Rose!A$2:A$41,C40)=1,Rose!A$1,IF(COUNTIF(Rose!B$2:B$41,C40)=1,Rose!B$1,IF(COUNTIF(Rose!C$2:C$41,C40)=1,Rose!C$1,IF(COUNTIF(Rose!D$2:D$41,C40)=1,Rose!D$1,Rose!E$1)))),IF(O40="DSX",IF(COUNTIF(Rose!F$2:F$41,C40)=1,Rose!F$1,IF(COUNTIF(Rose!G$2:G$41,C40)=1,Rose!G$1,IF(COUNTIF(Rose!H$2:H$41,C40)=1,Rose!H$1,IF(COUNTIF(Rose!I$2:I$41,C40)=1,Rose!I$1,Rose!J$1)))),IF(O40="SDX",IF(COUNTIF(Rose!K$2:K$41,C40)=1,Rose!K$1,IF(COUNTIF(Rose!L$2:L$41,C40)=1,Rose!L$1,IF(COUNTIF(Rose!M$2:M$41,C40)=1,Rose!M$1,IF(COUNTIF(Rose!N$2:N$41,C40)=1,Rose!N$1,Rose!O$1)))),IF(COUNTIF(Rose!P$2:P$41,C40)=1,Rose!P$1,IF(COUNTIF(Rose!Q$2:Q$41,C40)=1,Rose!Q$1,IF(COUNTIF(Rose!R$2:R$41,C40)=1,Rose!R$1,IF(COUNTIF(Rose!S$2:S$41,C40)=1,Rose!S$1,Rose!T$1)))))))</f>
        <v>Verona</v>
      </c>
      <c r="W40" s="26" t="str">
        <f t="shared" si="27"/>
        <v>Verona</v>
      </c>
      <c r="X40" s="26">
        <f t="shared" si="27"/>
        <v>0</v>
      </c>
      <c r="Y40">
        <f>COUNTIF(X40:X$177,X40)</f>
        <v>39</v>
      </c>
      <c r="Z40">
        <f>IF(Y40&gt;1,MATCH(X40,X41:X$177,0),"")</f>
        <v>1</v>
      </c>
      <c r="AA40" s="4">
        <f>INDEX(AA41:AA$177,$Z40)</f>
        <v>0</v>
      </c>
      <c r="AB40" s="4">
        <f>INDEX(AB41:AB$177,$Z40)</f>
        <v>0</v>
      </c>
      <c r="AC40" s="4">
        <f>INDEX(AC41:AC$177,$Z40)</f>
        <v>0</v>
      </c>
      <c r="AD40" s="4">
        <f>INDEX(AD41:AD$177,$Z40)</f>
        <v>0</v>
      </c>
      <c r="AE40" s="4">
        <f>INDEX(AE41:AE$177,$Z40)</f>
        <v>0</v>
      </c>
      <c r="AF40" s="4">
        <f>INDEX(AF41:AF$177,$Z40)</f>
        <v>0</v>
      </c>
      <c r="AG40" s="4">
        <f>INDEX(AG41:AG$177,$Z40)</f>
        <v>0</v>
      </c>
    </row>
    <row r="41" spans="1:33" ht="12.75">
      <c r="A41" s="26" t="e">
        <f>SuperCoppa!C48</f>
        <v>#N/A</v>
      </c>
      <c r="B41" s="26" t="str">
        <f t="shared" si="25"/>
        <v>Verona</v>
      </c>
      <c r="C41" s="37">
        <f>SuperCoppa!E48</f>
        <v>0</v>
      </c>
      <c r="K41" s="8">
        <f t="shared" si="26"/>
        <v>0</v>
      </c>
      <c r="L41" s="9"/>
      <c r="N41" t="str">
        <f>IF(COUNTIF(Rose!A$2:J$41,'Inserisci Voti'!C41)=1,"META SX",IF(COUNTIF(Rose!K$2:T$41,'Inserisci Voti'!C41)=1,"META DX","non esiste"))</f>
        <v>non esiste</v>
      </c>
      <c r="O41" t="str">
        <f>IF(N41="META SX",IF(COUNTIF(Rose!A$2:E$41,'Inserisci Voti'!C41)=1,"SSX","DSX"),IF(N41="META DX",IF(COUNTIF(Rose!K$2:O$41,'Inserisci Voti'!C41)=1,"SDX","DDX"),"non esiste"))</f>
        <v>non esiste</v>
      </c>
      <c r="P41" t="str">
        <f>IF(O41="SSX",IF(COUNTIF(Rose!A$2:A$41,C41)=1,Rose!A$1,IF(COUNTIF(Rose!B$2:B$41,C41)=1,Rose!B$1,IF(COUNTIF(Rose!C$2:C$41,C41)=1,Rose!C$1,IF(COUNTIF(Rose!D$2:D$41,C41)=1,Rose!D$1,Rose!E$1)))),IF(O41="DSX",IF(COUNTIF(Rose!F$2:F$41,C41)=1,Rose!F$1,IF(COUNTIF(Rose!G$2:G$41,C41)=1,Rose!G$1,IF(COUNTIF(Rose!H$2:H$41,C41)=1,Rose!H$1,IF(COUNTIF(Rose!I$2:I$41,C41)=1,Rose!I$1,Rose!J$1)))),IF(O41="SDX",IF(COUNTIF(Rose!K$2:K$41,C41)=1,Rose!K$1,IF(COUNTIF(Rose!L$2:L$41,C41)=1,Rose!L$1,IF(COUNTIF(Rose!M$2:M$41,C41)=1,Rose!M$1,IF(COUNTIF(Rose!N$2:N$41,C41)=1,Rose!N$1,Rose!O$1)))),IF(COUNTIF(Rose!P$2:P$41,C41)=1,Rose!P$1,IF(COUNTIF(Rose!Q$2:Q$41,C41)=1,Rose!Q$1,IF(COUNTIF(Rose!R$2:R$41,C41)=1,Rose!R$1,IF(COUNTIF(Rose!S$2:S$41,C41)=1,Rose!S$1,Rose!T$1)))))))</f>
        <v>Verona</v>
      </c>
      <c r="W41" s="26" t="str">
        <f t="shared" si="27"/>
        <v>Verona</v>
      </c>
      <c r="X41" s="26">
        <f t="shared" si="27"/>
        <v>0</v>
      </c>
      <c r="Y41">
        <f>COUNTIF(X41:X$177,X41)</f>
        <v>38</v>
      </c>
      <c r="Z41">
        <f>IF(Y41&gt;1,MATCH(X41,X42:X$177,0),"")</f>
        <v>1</v>
      </c>
      <c r="AA41" s="4">
        <f>INDEX(AA42:AA$177,$Z41)</f>
        <v>0</v>
      </c>
      <c r="AB41" s="4">
        <f>INDEX(AB42:AB$177,$Z41)</f>
        <v>0</v>
      </c>
      <c r="AC41" s="4">
        <f>INDEX(AC42:AC$177,$Z41)</f>
        <v>0</v>
      </c>
      <c r="AD41" s="4">
        <f>INDEX(AD42:AD$177,$Z41)</f>
        <v>0</v>
      </c>
      <c r="AE41" s="4">
        <f>INDEX(AE42:AE$177,$Z41)</f>
        <v>0</v>
      </c>
      <c r="AF41" s="4">
        <f>INDEX(AF42:AF$177,$Z41)</f>
        <v>0</v>
      </c>
      <c r="AG41" s="4">
        <f>INDEX(AG42:AG$177,$Z41)</f>
        <v>0</v>
      </c>
    </row>
    <row r="42" spans="1:33" ht="12.75">
      <c r="A42" s="29" t="s">
        <v>31</v>
      </c>
      <c r="B42" s="29" t="s">
        <v>31</v>
      </c>
      <c r="D42" s="12" t="s">
        <v>27</v>
      </c>
      <c r="E42" s="6"/>
      <c r="F42" s="13">
        <f>COUNT(D23:D41)+COUNTIF(D23:D41,"UFFICIO")+COUNTIF(D23:D41,"ASSENTE")</f>
        <v>0</v>
      </c>
      <c r="K42" s="4"/>
      <c r="L42" s="9"/>
      <c r="N42" s="34" t="str">
        <f>IF(COUNTIF(Rose!A$2:J$41,'Inserisci Voti'!C42)=1,"META SX",IF(COUNTIF(Rose!K$2:T$41,'Inserisci Voti'!C42)=1,"META DX","non esiste"))</f>
        <v>non esiste</v>
      </c>
      <c r="O42" s="34" t="str">
        <f>IF(N42="META SX",IF(COUNTIF(Rose!A$2:E$41,'Inserisci Voti'!C42)=1,"SSX","DSX"),IF(N42="META DX",IF(COUNTIF(Rose!K$2:O$41,'Inserisci Voti'!C42)=1,"SDX","DDX"),"non esiste"))</f>
        <v>non esiste</v>
      </c>
      <c r="P42" s="34" t="str">
        <f>IF(O42="SSX",IF(COUNTIF(Rose!A$2:A$41,C42)=1,Rose!A$1,IF(COUNTIF(Rose!B$2:B$41,C42)=1,Rose!B$1,IF(COUNTIF(Rose!C$2:C$41,C42)=1,Rose!C$1,IF(COUNTIF(Rose!D$2:D$41,C42)=1,Rose!D$1,Rose!E$1)))),IF(O42="DSX",IF(COUNTIF(Rose!F$2:F$41,C42)=1,Rose!F$1,IF(COUNTIF(Rose!G$2:G$41,C42)=1,Rose!G$1,IF(COUNTIF(Rose!H$2:H$41,C42)=1,Rose!H$1,IF(COUNTIF(Rose!I$2:I$41,C42)=1,Rose!I$1,Rose!J$1)))),IF(O42="SDX",IF(COUNTIF(Rose!K$2:K$41,C42)=1,Rose!K$1,IF(COUNTIF(Rose!L$2:L$41,C42)=1,Rose!L$1,IF(COUNTIF(Rose!M$2:M$41,C42)=1,Rose!M$1,IF(COUNTIF(Rose!N$2:N$41,C42)=1,Rose!N$1,Rose!O$1)))),IF(COUNTIF(Rose!P$2:P$41,C42)=1,Rose!P$1,IF(COUNTIF(Rose!Q$2:Q$41,C42)=1,Rose!Q$1,IF(COUNTIF(Rose!R$2:R$41,C42)=1,Rose!R$1,IF(COUNTIF(Rose!S$2:S$41,C42)=1,Rose!S$1,Rose!T$1)))))))</f>
        <v>Verona</v>
      </c>
      <c r="Q42" s="34"/>
      <c r="R42" s="34"/>
      <c r="W42" s="26" t="str">
        <f t="shared" si="27"/>
        <v>Verona</v>
      </c>
      <c r="X42" s="26">
        <f t="shared" si="27"/>
        <v>0</v>
      </c>
      <c r="Y42">
        <f>COUNTIF(X42:X$177,X42)</f>
        <v>37</v>
      </c>
      <c r="Z42">
        <f>IF(Y42&gt;1,MATCH(X42,X43:X$177,0),"")</f>
        <v>1</v>
      </c>
      <c r="AA42" s="4">
        <f>INDEX(AA43:AA$177,$Z42)</f>
        <v>0</v>
      </c>
      <c r="AB42" s="4">
        <f>INDEX(AB43:AB$177,$Z42)</f>
        <v>0</v>
      </c>
      <c r="AC42" s="4">
        <f>INDEX(AC43:AC$177,$Z42)</f>
        <v>0</v>
      </c>
      <c r="AD42" s="4">
        <f>INDEX(AD43:AD$177,$Z42)</f>
        <v>0</v>
      </c>
      <c r="AE42" s="4">
        <f>INDEX(AE43:AE$177,$Z42)</f>
        <v>0</v>
      </c>
      <c r="AF42" s="4">
        <f>INDEX(AF43:AF$177,$Z42)</f>
        <v>0</v>
      </c>
      <c r="AG42" s="4">
        <f>INDEX(AG43:AG$177,$Z42)</f>
        <v>0</v>
      </c>
    </row>
    <row r="43" spans="1:33" ht="12.75">
      <c r="A43" s="28" t="s">
        <v>31</v>
      </c>
      <c r="B43" s="28" t="s">
        <v>31</v>
      </c>
      <c r="C43" s="1">
        <f>SuperCoppa!E54</f>
        <v>0</v>
      </c>
      <c r="D43" s="3"/>
      <c r="E43" s="3"/>
      <c r="F43" s="3"/>
      <c r="G43" s="3"/>
      <c r="H43" s="3"/>
      <c r="I43" s="3"/>
      <c r="J43" s="3"/>
      <c r="K43" s="3"/>
      <c r="L43" s="9"/>
      <c r="N43" s="34" t="str">
        <f>IF(COUNTIF(Rose!A$2:J$41,'Inserisci Voti'!C43)=1,"META SX",IF(COUNTIF(Rose!K$2:T$41,'Inserisci Voti'!C43)=1,"META DX","non esiste"))</f>
        <v>non esiste</v>
      </c>
      <c r="O43" s="34" t="str">
        <f>IF(N43="META SX",IF(COUNTIF(Rose!A$2:E$41,'Inserisci Voti'!C43)=1,"SSX","DSX"),IF(N43="META DX",IF(COUNTIF(Rose!K$2:O$41,'Inserisci Voti'!C43)=1,"SDX","DDX"),"non esiste"))</f>
        <v>non esiste</v>
      </c>
      <c r="P43" s="34" t="str">
        <f>IF(O43="SSX",IF(COUNTIF(Rose!A$2:A$41,C43)=1,Rose!A$1,IF(COUNTIF(Rose!B$2:B$41,C43)=1,Rose!B$1,IF(COUNTIF(Rose!C$2:C$41,C43)=1,Rose!C$1,IF(COUNTIF(Rose!D$2:D$41,C43)=1,Rose!D$1,Rose!E$1)))),IF(O43="DSX",IF(COUNTIF(Rose!F$2:F$41,C43)=1,Rose!F$1,IF(COUNTIF(Rose!G$2:G$41,C43)=1,Rose!G$1,IF(COUNTIF(Rose!H$2:H$41,C43)=1,Rose!H$1,IF(COUNTIF(Rose!I$2:I$41,C43)=1,Rose!I$1,Rose!J$1)))),IF(O43="SDX",IF(COUNTIF(Rose!K$2:K$41,C43)=1,Rose!K$1,IF(COUNTIF(Rose!L$2:L$41,C43)=1,Rose!L$1,IF(COUNTIF(Rose!M$2:M$41,C43)=1,Rose!M$1,IF(COUNTIF(Rose!N$2:N$41,C43)=1,Rose!N$1,Rose!O$1)))),IF(COUNTIF(Rose!P$2:P$41,C43)=1,Rose!P$1,IF(COUNTIF(Rose!Q$2:Q$41,C43)=1,Rose!Q$1,IF(COUNTIF(Rose!R$2:R$41,C43)=1,Rose!R$1,IF(COUNTIF(Rose!S$2:S$41,C43)=1,Rose!S$1,Rose!T$1)))))))</f>
        <v>Verona</v>
      </c>
      <c r="Q43" s="34"/>
      <c r="R43" s="34"/>
      <c r="W43" s="26" t="str">
        <f t="shared" si="27"/>
        <v>Verona</v>
      </c>
      <c r="X43" s="26">
        <f t="shared" si="27"/>
        <v>0</v>
      </c>
      <c r="Y43">
        <f>COUNTIF(X43:X$177,X43)</f>
        <v>36</v>
      </c>
      <c r="Z43">
        <f>IF(Y43&gt;1,MATCH(X43,X44:X$177,0),"")</f>
        <v>1</v>
      </c>
      <c r="AA43" s="4">
        <f>INDEX(AA44:AA$177,$Z43)</f>
        <v>0</v>
      </c>
      <c r="AB43" s="4">
        <f>INDEX(AB44:AB$177,$Z43)</f>
        <v>0</v>
      </c>
      <c r="AC43" s="4">
        <f>INDEX(AC44:AC$177,$Z43)</f>
        <v>0</v>
      </c>
      <c r="AD43" s="4">
        <f>INDEX(AD44:AD$177,$Z43)</f>
        <v>0</v>
      </c>
      <c r="AE43" s="4">
        <f>INDEX(AE44:AE$177,$Z43)</f>
        <v>0</v>
      </c>
      <c r="AF43" s="4">
        <f>INDEX(AF44:AF$177,$Z43)</f>
        <v>0</v>
      </c>
      <c r="AG43" s="4">
        <f>INDEX(AG44:AG$177,$Z43)</f>
        <v>0</v>
      </c>
    </row>
    <row r="44" spans="1:33" ht="12.75">
      <c r="A44" s="26" t="e">
        <f>SuperCoppa!C56</f>
        <v>#N/A</v>
      </c>
      <c r="B44" s="26" t="str">
        <f aca="true" t="shared" si="28" ref="B44:B54">P44</f>
        <v>Verona</v>
      </c>
      <c r="C44" s="37">
        <f>SuperCoppa!E56</f>
        <v>0</v>
      </c>
      <c r="D44" s="4">
        <f>IF(AA24&lt;&gt;0,AA24,"")</f>
      </c>
      <c r="E44" s="4">
        <f aca="true" t="shared" si="29" ref="E44:J44">IF(AB24&lt;&gt;0,AB24,"")</f>
      </c>
      <c r="F44" s="4">
        <f t="shared" si="29"/>
      </c>
      <c r="G44" s="4">
        <f t="shared" si="29"/>
      </c>
      <c r="H44" s="4">
        <f t="shared" si="29"/>
      </c>
      <c r="I44" s="4">
        <f t="shared" si="29"/>
      </c>
      <c r="J44" s="4">
        <f t="shared" si="29"/>
      </c>
      <c r="K44" s="8">
        <f>IF(D44="UFFICIO",4,SUM(D44,IF(E44="A",-0.5,IF(E44="E",-1,0)),N(F44)*3,-N(G44),-N(H44)*2,-N(I44)*3,N(J44)*3))</f>
        <v>0</v>
      </c>
      <c r="L44" s="9"/>
      <c r="N44" t="str">
        <f>IF(COUNTIF(Rose!A$2:J$41,'Inserisci Voti'!C44)=1,"META SX",IF(COUNTIF(Rose!K$2:T$41,'Inserisci Voti'!C44)=1,"META DX","non esiste"))</f>
        <v>non esiste</v>
      </c>
      <c r="O44" t="str">
        <f>IF(N44="META SX",IF(COUNTIF(Rose!A$2:E$41,'Inserisci Voti'!C44)=1,"SSX","DSX"),IF(N44="META DX",IF(COUNTIF(Rose!K$2:O$41,'Inserisci Voti'!C44)=1,"SDX","DDX"),"non esiste"))</f>
        <v>non esiste</v>
      </c>
      <c r="P44" t="str">
        <f>IF(O44="SSX",IF(COUNTIF(Rose!A$2:A$41,C44)=1,Rose!A$1,IF(COUNTIF(Rose!B$2:B$41,C44)=1,Rose!B$1,IF(COUNTIF(Rose!C$2:C$41,C44)=1,Rose!C$1,IF(COUNTIF(Rose!D$2:D$41,C44)=1,Rose!D$1,Rose!E$1)))),IF(O44="DSX",IF(COUNTIF(Rose!F$2:F$41,C44)=1,Rose!F$1,IF(COUNTIF(Rose!G$2:G$41,C44)=1,Rose!G$1,IF(COUNTIF(Rose!H$2:H$41,C44)=1,Rose!H$1,IF(COUNTIF(Rose!I$2:I$41,C44)=1,Rose!I$1,Rose!J$1)))),IF(O44="SDX",IF(COUNTIF(Rose!K$2:K$41,C44)=1,Rose!K$1,IF(COUNTIF(Rose!L$2:L$41,C44)=1,Rose!L$1,IF(COUNTIF(Rose!M$2:M$41,C44)=1,Rose!M$1,IF(COUNTIF(Rose!N$2:N$41,C44)=1,Rose!N$1,Rose!O$1)))),IF(COUNTIF(Rose!P$2:P$41,C44)=1,Rose!P$1,IF(COUNTIF(Rose!Q$2:Q$41,C44)=1,Rose!Q$1,IF(COUNTIF(Rose!R$2:R$41,C44)=1,Rose!R$1,IF(COUNTIF(Rose!S$2:S$41,C44)=1,Rose!S$1,Rose!T$1)))))))</f>
        <v>Verona</v>
      </c>
      <c r="W44" s="26" t="str">
        <f t="shared" si="27"/>
        <v>Verona</v>
      </c>
      <c r="X44" s="26">
        <f t="shared" si="27"/>
        <v>0</v>
      </c>
      <c r="Y44">
        <f>COUNTIF(X44:X$177,X44)</f>
        <v>35</v>
      </c>
      <c r="Z44">
        <f>IF(Y44&gt;1,MATCH(X44,X45:X$177,0),"")</f>
        <v>1</v>
      </c>
      <c r="AA44" s="4">
        <f>INDEX(AA45:AA$177,$Z44)</f>
        <v>0</v>
      </c>
      <c r="AB44" s="4">
        <f>INDEX(AB45:AB$177,$Z44)</f>
        <v>0</v>
      </c>
      <c r="AC44" s="4">
        <f>INDEX(AC45:AC$177,$Z44)</f>
        <v>0</v>
      </c>
      <c r="AD44" s="4">
        <f>INDEX(AD45:AD$177,$Z44)</f>
        <v>0</v>
      </c>
      <c r="AE44" s="4">
        <f>INDEX(AE45:AE$177,$Z44)</f>
        <v>0</v>
      </c>
      <c r="AF44" s="4">
        <f>INDEX(AF45:AF$177,$Z44)</f>
        <v>0</v>
      </c>
      <c r="AG44" s="4">
        <f>INDEX(AG45:AG$177,$Z44)</f>
        <v>0</v>
      </c>
    </row>
    <row r="45" spans="1:33" ht="12.75">
      <c r="A45" s="26" t="e">
        <f>SuperCoppa!C57</f>
        <v>#N/A</v>
      </c>
      <c r="B45" s="26" t="str">
        <f t="shared" si="28"/>
        <v>Verona</v>
      </c>
      <c r="C45" s="37">
        <f>SuperCoppa!E57</f>
        <v>0</v>
      </c>
      <c r="D45" s="4">
        <f aca="true" t="shared" si="30" ref="D45:D54">IF(AA25&lt;&gt;0,AA25,"")</f>
      </c>
      <c r="E45" s="4">
        <f aca="true" t="shared" si="31" ref="E45:E54">IF(AB25&lt;&gt;0,AB25,"")</f>
      </c>
      <c r="F45" s="4">
        <f aca="true" t="shared" si="32" ref="F45:F54">IF(AC25&lt;&gt;0,AC25,"")</f>
      </c>
      <c r="G45" s="4">
        <f aca="true" t="shared" si="33" ref="G45:G54">IF(AD25&lt;&gt;0,AD25,"")</f>
      </c>
      <c r="H45" s="4">
        <f aca="true" t="shared" si="34" ref="H45:H54">IF(AE25&lt;&gt;0,AE25,"")</f>
      </c>
      <c r="I45" s="4">
        <f aca="true" t="shared" si="35" ref="I45:I54">IF(AF25&lt;&gt;0,AF25,"")</f>
      </c>
      <c r="J45" s="4">
        <f aca="true" t="shared" si="36" ref="J45:J54">IF(AG25&lt;&gt;0,AG25,"")</f>
      </c>
      <c r="K45" s="8">
        <f aca="true" t="shared" si="37" ref="K45:K54">IF(D45="UFFICIO",4,SUM(D45,IF(E45="A",-0.5,IF(E45="E",-1,0)),N(F45)*3,-N(G45),-N(H45)*2,-N(I45)*3,N(J45)*3))</f>
        <v>0</v>
      </c>
      <c r="L45" s="9"/>
      <c r="N45" t="str">
        <f>IF(COUNTIF(Rose!A$2:J$41,'Inserisci Voti'!C45)=1,"META SX",IF(COUNTIF(Rose!K$2:T$41,'Inserisci Voti'!C45)=1,"META DX","non esiste"))</f>
        <v>non esiste</v>
      </c>
      <c r="O45" t="str">
        <f>IF(N45="META SX",IF(COUNTIF(Rose!A$2:E$41,'Inserisci Voti'!C45)=1,"SSX","DSX"),IF(N45="META DX",IF(COUNTIF(Rose!K$2:O$41,'Inserisci Voti'!C45)=1,"SDX","DDX"),"non esiste"))</f>
        <v>non esiste</v>
      </c>
      <c r="P45" t="str">
        <f>IF(O45="SSX",IF(COUNTIF(Rose!A$2:A$41,C45)=1,Rose!A$1,IF(COUNTIF(Rose!B$2:B$41,C45)=1,Rose!B$1,IF(COUNTIF(Rose!C$2:C$41,C45)=1,Rose!C$1,IF(COUNTIF(Rose!D$2:D$41,C45)=1,Rose!D$1,Rose!E$1)))),IF(O45="DSX",IF(COUNTIF(Rose!F$2:F$41,C45)=1,Rose!F$1,IF(COUNTIF(Rose!G$2:G$41,C45)=1,Rose!G$1,IF(COUNTIF(Rose!H$2:H$41,C45)=1,Rose!H$1,IF(COUNTIF(Rose!I$2:I$41,C45)=1,Rose!I$1,Rose!J$1)))),IF(O45="SDX",IF(COUNTIF(Rose!K$2:K$41,C45)=1,Rose!K$1,IF(COUNTIF(Rose!L$2:L$41,C45)=1,Rose!L$1,IF(COUNTIF(Rose!M$2:M$41,C45)=1,Rose!M$1,IF(COUNTIF(Rose!N$2:N$41,C45)=1,Rose!N$1,Rose!O$1)))),IF(COUNTIF(Rose!P$2:P$41,C45)=1,Rose!P$1,IF(COUNTIF(Rose!Q$2:Q$41,C45)=1,Rose!Q$1,IF(COUNTIF(Rose!R$2:R$41,C45)=1,Rose!R$1,IF(COUNTIF(Rose!S$2:S$41,C45)=1,Rose!S$1,Rose!T$1)))))))</f>
        <v>Verona</v>
      </c>
      <c r="W45" s="26" t="str">
        <f t="shared" si="27"/>
        <v>Verona</v>
      </c>
      <c r="X45" s="26">
        <f t="shared" si="27"/>
        <v>0</v>
      </c>
      <c r="Y45">
        <f>COUNTIF(X45:X$177,X45)</f>
        <v>34</v>
      </c>
      <c r="Z45">
        <f>IF(Y45&gt;1,MATCH(X45,X46:X$177,0),"")</f>
        <v>12</v>
      </c>
      <c r="AA45" s="4">
        <f>INDEX(AA46:AA$177,$Z45)</f>
        <v>0</v>
      </c>
      <c r="AB45" s="4">
        <f>INDEX(AB46:AB$177,$Z45)</f>
        <v>0</v>
      </c>
      <c r="AC45" s="4">
        <f>INDEX(AC46:AC$177,$Z45)</f>
        <v>0</v>
      </c>
      <c r="AD45" s="4">
        <f>INDEX(AD46:AD$177,$Z45)</f>
        <v>0</v>
      </c>
      <c r="AE45" s="4">
        <f>INDEX(AE46:AE$177,$Z45)</f>
        <v>0</v>
      </c>
      <c r="AF45" s="4">
        <f>INDEX(AF46:AF$177,$Z45)</f>
        <v>0</v>
      </c>
      <c r="AG45" s="4">
        <f>INDEX(AG46:AG$177,$Z45)</f>
        <v>0</v>
      </c>
    </row>
    <row r="46" spans="1:30" ht="12.75">
      <c r="A46" s="26" t="e">
        <f>SuperCoppa!C58</f>
        <v>#N/A</v>
      </c>
      <c r="B46" s="26" t="str">
        <f t="shared" si="28"/>
        <v>Verona</v>
      </c>
      <c r="C46" s="37">
        <f>SuperCoppa!E58</f>
        <v>0</v>
      </c>
      <c r="D46" s="4">
        <f t="shared" si="30"/>
      </c>
      <c r="E46" s="4">
        <f t="shared" si="31"/>
      </c>
      <c r="F46" s="4">
        <f t="shared" si="32"/>
      </c>
      <c r="G46" s="4">
        <f t="shared" si="33"/>
      </c>
      <c r="H46" s="4">
        <f t="shared" si="34"/>
      </c>
      <c r="I46" s="4">
        <f t="shared" si="35"/>
      </c>
      <c r="J46" s="4">
        <f t="shared" si="36"/>
      </c>
      <c r="K46" s="8">
        <f t="shared" si="37"/>
        <v>0</v>
      </c>
      <c r="L46" s="9"/>
      <c r="N46" t="str">
        <f>IF(COUNTIF(Rose!A$2:J$41,'Inserisci Voti'!C46)=1,"META SX",IF(COUNTIF(Rose!K$2:T$41,'Inserisci Voti'!C46)=1,"META DX","non esiste"))</f>
        <v>non esiste</v>
      </c>
      <c r="O46" t="str">
        <f>IF(N46="META SX",IF(COUNTIF(Rose!A$2:E$41,'Inserisci Voti'!C46)=1,"SSX","DSX"),IF(N46="META DX",IF(COUNTIF(Rose!K$2:O$41,'Inserisci Voti'!C46)=1,"SDX","DDX"),"non esiste"))</f>
        <v>non esiste</v>
      </c>
      <c r="P46" t="str">
        <f>IF(O46="SSX",IF(COUNTIF(Rose!A$2:A$41,C46)=1,Rose!A$1,IF(COUNTIF(Rose!B$2:B$41,C46)=1,Rose!B$1,IF(COUNTIF(Rose!C$2:C$41,C46)=1,Rose!C$1,IF(COUNTIF(Rose!D$2:D$41,C46)=1,Rose!D$1,Rose!E$1)))),IF(O46="DSX",IF(COUNTIF(Rose!F$2:F$41,C46)=1,Rose!F$1,IF(COUNTIF(Rose!G$2:G$41,C46)=1,Rose!G$1,IF(COUNTIF(Rose!H$2:H$41,C46)=1,Rose!H$1,IF(COUNTIF(Rose!I$2:I$41,C46)=1,Rose!I$1,Rose!J$1)))),IF(O46="SDX",IF(COUNTIF(Rose!K$2:K$41,C46)=1,Rose!K$1,IF(COUNTIF(Rose!L$2:L$41,C46)=1,Rose!L$1,IF(COUNTIF(Rose!M$2:M$41,C46)=1,Rose!M$1,IF(COUNTIF(Rose!N$2:N$41,C46)=1,Rose!N$1,Rose!O$1)))),IF(COUNTIF(Rose!P$2:P$41,C46)=1,Rose!P$1,IF(COUNTIF(Rose!Q$2:Q$41,C46)=1,Rose!Q$1,IF(COUNTIF(Rose!R$2:R$41,C46)=1,Rose!R$1,IF(COUNTIF(Rose!S$2:S$41,C46)=1,Rose!S$1,Rose!T$1)))))))</f>
        <v>Verona</v>
      </c>
      <c r="W46" s="51" t="str">
        <f>B86</f>
        <v>Fiorentina</v>
      </c>
      <c r="X46" s="51" t="str">
        <f>C86</f>
        <v>DRAGOWSKI</v>
      </c>
      <c r="Y46">
        <f>COUNTIF(X46:X$177,X46)</f>
        <v>1</v>
      </c>
      <c r="Z46">
        <f>IF(Y46&gt;1,MATCH(X46,X47:X$177,0),"")</f>
      </c>
      <c r="AA46" s="4">
        <v>6.5</v>
      </c>
      <c r="AD46" s="4">
        <v>1</v>
      </c>
    </row>
    <row r="47" spans="1:27" ht="12.75">
      <c r="A47" s="26" t="e">
        <f>SuperCoppa!C59</f>
        <v>#N/A</v>
      </c>
      <c r="B47" s="26" t="str">
        <f t="shared" si="28"/>
        <v>Verona</v>
      </c>
      <c r="C47" s="37">
        <f>SuperCoppa!E59</f>
        <v>0</v>
      </c>
      <c r="D47" s="4">
        <f t="shared" si="30"/>
      </c>
      <c r="E47" s="4">
        <f t="shared" si="31"/>
      </c>
      <c r="F47" s="4">
        <f t="shared" si="32"/>
      </c>
      <c r="G47" s="4">
        <f t="shared" si="33"/>
      </c>
      <c r="H47" s="4">
        <f t="shared" si="34"/>
      </c>
      <c r="I47" s="4">
        <f t="shared" si="35"/>
      </c>
      <c r="J47" s="4">
        <f t="shared" si="36"/>
      </c>
      <c r="K47" s="8">
        <f t="shared" si="37"/>
        <v>0</v>
      </c>
      <c r="L47" s="9"/>
      <c r="N47" t="str">
        <f>IF(COUNTIF(Rose!A$2:J$41,'Inserisci Voti'!C47)=1,"META SX",IF(COUNTIF(Rose!K$2:T$41,'Inserisci Voti'!C47)=1,"META DX","non esiste"))</f>
        <v>non esiste</v>
      </c>
      <c r="O47" t="str">
        <f>IF(N47="META SX",IF(COUNTIF(Rose!A$2:E$41,'Inserisci Voti'!C47)=1,"SSX","DSX"),IF(N47="META DX",IF(COUNTIF(Rose!K$2:O$41,'Inserisci Voti'!C47)=1,"SDX","DDX"),"non esiste"))</f>
        <v>non esiste</v>
      </c>
      <c r="P47" t="str">
        <f>IF(O47="SSX",IF(COUNTIF(Rose!A$2:A$41,C47)=1,Rose!A$1,IF(COUNTIF(Rose!B$2:B$41,C47)=1,Rose!B$1,IF(COUNTIF(Rose!C$2:C$41,C47)=1,Rose!C$1,IF(COUNTIF(Rose!D$2:D$41,C47)=1,Rose!D$1,Rose!E$1)))),IF(O47="DSX",IF(COUNTIF(Rose!F$2:F$41,C47)=1,Rose!F$1,IF(COUNTIF(Rose!G$2:G$41,C47)=1,Rose!G$1,IF(COUNTIF(Rose!H$2:H$41,C47)=1,Rose!H$1,IF(COUNTIF(Rose!I$2:I$41,C47)=1,Rose!I$1,Rose!J$1)))),IF(O47="SDX",IF(COUNTIF(Rose!K$2:K$41,C47)=1,Rose!K$1,IF(COUNTIF(Rose!L$2:L$41,C47)=1,Rose!L$1,IF(COUNTIF(Rose!M$2:M$41,C47)=1,Rose!M$1,IF(COUNTIF(Rose!N$2:N$41,C47)=1,Rose!N$1,Rose!O$1)))),IF(COUNTIF(Rose!P$2:P$41,C47)=1,Rose!P$1,IF(COUNTIF(Rose!Q$2:Q$41,C47)=1,Rose!Q$1,IF(COUNTIF(Rose!R$2:R$41,C47)=1,Rose!R$1,IF(COUNTIF(Rose!S$2:S$41,C47)=1,Rose!S$1,Rose!T$1)))))))</f>
        <v>Verona</v>
      </c>
      <c r="W47" s="51" t="str">
        <f aca="true" t="shared" si="38" ref="W47:X54">B87</f>
        <v>Inter</v>
      </c>
      <c r="X47" s="51" t="str">
        <f t="shared" si="38"/>
        <v>BASTONI</v>
      </c>
      <c r="Y47">
        <f>COUNTIF(X47:X$177,X47)</f>
        <v>1</v>
      </c>
      <c r="Z47">
        <f>IF(Y47&gt;1,MATCH(X47,X48:X$177,0),"")</f>
      </c>
      <c r="AA47" s="4">
        <v>6</v>
      </c>
    </row>
    <row r="48" spans="1:28" ht="12.75">
      <c r="A48" s="26" t="e">
        <f>SuperCoppa!C60</f>
        <v>#N/A</v>
      </c>
      <c r="B48" s="26" t="str">
        <f t="shared" si="28"/>
        <v>Verona</v>
      </c>
      <c r="C48" s="37">
        <f>SuperCoppa!E60</f>
        <v>0</v>
      </c>
      <c r="D48" s="4">
        <f t="shared" si="30"/>
      </c>
      <c r="E48" s="4">
        <f t="shared" si="31"/>
      </c>
      <c r="F48" s="4">
        <f t="shared" si="32"/>
      </c>
      <c r="G48" s="4">
        <f t="shared" si="33"/>
      </c>
      <c r="H48" s="4">
        <f t="shared" si="34"/>
      </c>
      <c r="I48" s="4">
        <f t="shared" si="35"/>
      </c>
      <c r="J48" s="4">
        <f t="shared" si="36"/>
      </c>
      <c r="K48" s="8">
        <f t="shared" si="37"/>
        <v>0</v>
      </c>
      <c r="L48" s="9"/>
      <c r="N48" t="str">
        <f>IF(COUNTIF(Rose!A$2:J$41,'Inserisci Voti'!C48)=1,"META SX",IF(COUNTIF(Rose!K$2:T$41,'Inserisci Voti'!C48)=1,"META DX","non esiste"))</f>
        <v>non esiste</v>
      </c>
      <c r="O48" t="str">
        <f>IF(N48="META SX",IF(COUNTIF(Rose!A$2:E$41,'Inserisci Voti'!C48)=1,"SSX","DSX"),IF(N48="META DX",IF(COUNTIF(Rose!K$2:O$41,'Inserisci Voti'!C48)=1,"SDX","DDX"),"non esiste"))</f>
        <v>non esiste</v>
      </c>
      <c r="P48" t="str">
        <f>IF(O48="SSX",IF(COUNTIF(Rose!A$2:A$41,C48)=1,Rose!A$1,IF(COUNTIF(Rose!B$2:B$41,C48)=1,Rose!B$1,IF(COUNTIF(Rose!C$2:C$41,C48)=1,Rose!C$1,IF(COUNTIF(Rose!D$2:D$41,C48)=1,Rose!D$1,Rose!E$1)))),IF(O48="DSX",IF(COUNTIF(Rose!F$2:F$41,C48)=1,Rose!F$1,IF(COUNTIF(Rose!G$2:G$41,C48)=1,Rose!G$1,IF(COUNTIF(Rose!H$2:H$41,C48)=1,Rose!H$1,IF(COUNTIF(Rose!I$2:I$41,C48)=1,Rose!I$1,Rose!J$1)))),IF(O48="SDX",IF(COUNTIF(Rose!K$2:K$41,C48)=1,Rose!K$1,IF(COUNTIF(Rose!L$2:L$41,C48)=1,Rose!L$1,IF(COUNTIF(Rose!M$2:M$41,C48)=1,Rose!M$1,IF(COUNTIF(Rose!N$2:N$41,C48)=1,Rose!N$1,Rose!O$1)))),IF(COUNTIF(Rose!P$2:P$41,C48)=1,Rose!P$1,IF(COUNTIF(Rose!Q$2:Q$41,C48)=1,Rose!Q$1,IF(COUNTIF(Rose!R$2:R$41,C48)=1,Rose!R$1,IF(COUNTIF(Rose!S$2:S$41,C48)=1,Rose!S$1,Rose!T$1)))))))</f>
        <v>Verona</v>
      </c>
      <c r="W48" s="51" t="str">
        <f t="shared" si="38"/>
        <v>Inter</v>
      </c>
      <c r="X48" s="51" t="str">
        <f t="shared" si="38"/>
        <v>SKRINIAR</v>
      </c>
      <c r="Y48">
        <f>COUNTIF(X48:X$177,X48)</f>
        <v>1</v>
      </c>
      <c r="Z48">
        <f>IF(Y48&gt;1,MATCH(X48,X49:X$177,0),"")</f>
      </c>
      <c r="AA48" s="4">
        <v>6</v>
      </c>
      <c r="AB48" s="4" t="s">
        <v>49</v>
      </c>
    </row>
    <row r="49" spans="1:27" ht="12.75">
      <c r="A49" s="26" t="e">
        <f>SuperCoppa!C61</f>
        <v>#N/A</v>
      </c>
      <c r="B49" s="26" t="str">
        <f t="shared" si="28"/>
        <v>Verona</v>
      </c>
      <c r="C49" s="37">
        <f>SuperCoppa!E61</f>
        <v>0</v>
      </c>
      <c r="D49" s="4">
        <f t="shared" si="30"/>
      </c>
      <c r="E49" s="4">
        <f t="shared" si="31"/>
      </c>
      <c r="F49" s="4">
        <f t="shared" si="32"/>
      </c>
      <c r="G49" s="4">
        <f t="shared" si="33"/>
      </c>
      <c r="H49" s="4">
        <f t="shared" si="34"/>
      </c>
      <c r="I49" s="4">
        <f t="shared" si="35"/>
      </c>
      <c r="J49" s="4">
        <f t="shared" si="36"/>
      </c>
      <c r="K49" s="8">
        <f t="shared" si="37"/>
        <v>0</v>
      </c>
      <c r="L49" s="9"/>
      <c r="N49" t="str">
        <f>IF(COUNTIF(Rose!A$2:J$41,'Inserisci Voti'!C49)=1,"META SX",IF(COUNTIF(Rose!K$2:T$41,'Inserisci Voti'!C49)=1,"META DX","non esiste"))</f>
        <v>non esiste</v>
      </c>
      <c r="O49" t="str">
        <f>IF(N49="META SX",IF(COUNTIF(Rose!A$2:E$41,'Inserisci Voti'!C49)=1,"SSX","DSX"),IF(N49="META DX",IF(COUNTIF(Rose!K$2:O$41,'Inserisci Voti'!C49)=1,"SDX","DDX"),"non esiste"))</f>
        <v>non esiste</v>
      </c>
      <c r="P49" t="str">
        <f>IF(O49="SSX",IF(COUNTIF(Rose!A$2:A$41,C49)=1,Rose!A$1,IF(COUNTIF(Rose!B$2:B$41,C49)=1,Rose!B$1,IF(COUNTIF(Rose!C$2:C$41,C49)=1,Rose!C$1,IF(COUNTIF(Rose!D$2:D$41,C49)=1,Rose!D$1,Rose!E$1)))),IF(O49="DSX",IF(COUNTIF(Rose!F$2:F$41,C49)=1,Rose!F$1,IF(COUNTIF(Rose!G$2:G$41,C49)=1,Rose!G$1,IF(COUNTIF(Rose!H$2:H$41,C49)=1,Rose!H$1,IF(COUNTIF(Rose!I$2:I$41,C49)=1,Rose!I$1,Rose!J$1)))),IF(O49="SDX",IF(COUNTIF(Rose!K$2:K$41,C49)=1,Rose!K$1,IF(COUNTIF(Rose!L$2:L$41,C49)=1,Rose!L$1,IF(COUNTIF(Rose!M$2:M$41,C49)=1,Rose!M$1,IF(COUNTIF(Rose!N$2:N$41,C49)=1,Rose!N$1,Rose!O$1)))),IF(COUNTIF(Rose!P$2:P$41,C49)=1,Rose!P$1,IF(COUNTIF(Rose!Q$2:Q$41,C49)=1,Rose!Q$1,IF(COUNTIF(Rose!R$2:R$41,C49)=1,Rose!R$1,IF(COUNTIF(Rose!S$2:S$41,C49)=1,Rose!S$1,Rose!T$1)))))))</f>
        <v>Verona</v>
      </c>
      <c r="W49" s="51" t="str">
        <f t="shared" si="38"/>
        <v>Spal</v>
      </c>
      <c r="X49" s="51" t="str">
        <f t="shared" si="38"/>
        <v>CIONEK</v>
      </c>
      <c r="Y49">
        <f>COUNTIF(X49:X$177,X49)</f>
        <v>1</v>
      </c>
      <c r="Z49">
        <f>IF(Y49&gt;1,MATCH(X49,X50:X$177,0),"")</f>
      </c>
      <c r="AA49" s="4" t="s">
        <v>684</v>
      </c>
    </row>
    <row r="50" spans="1:27" ht="12.75">
      <c r="A50" s="26" t="e">
        <f>SuperCoppa!C62</f>
        <v>#N/A</v>
      </c>
      <c r="B50" s="26" t="str">
        <f t="shared" si="28"/>
        <v>Verona</v>
      </c>
      <c r="C50" s="37">
        <f>SuperCoppa!E62</f>
        <v>0</v>
      </c>
      <c r="D50" s="4">
        <f t="shared" si="30"/>
      </c>
      <c r="E50" s="4">
        <f t="shared" si="31"/>
      </c>
      <c r="F50" s="4">
        <f t="shared" si="32"/>
      </c>
      <c r="G50" s="4">
        <f t="shared" si="33"/>
      </c>
      <c r="H50" s="4">
        <f t="shared" si="34"/>
      </c>
      <c r="I50" s="4">
        <f t="shared" si="35"/>
      </c>
      <c r="J50" s="4">
        <f t="shared" si="36"/>
      </c>
      <c r="K50" s="8">
        <f t="shared" si="37"/>
        <v>0</v>
      </c>
      <c r="L50" s="9"/>
      <c r="N50" t="str">
        <f>IF(COUNTIF(Rose!A$2:J$41,'Inserisci Voti'!C50)=1,"META SX",IF(COUNTIF(Rose!K$2:T$41,'Inserisci Voti'!C50)=1,"META DX","non esiste"))</f>
        <v>non esiste</v>
      </c>
      <c r="O50" t="str">
        <f>IF(N50="META SX",IF(COUNTIF(Rose!A$2:E$41,'Inserisci Voti'!C50)=1,"SSX","DSX"),IF(N50="META DX",IF(COUNTIF(Rose!K$2:O$41,'Inserisci Voti'!C50)=1,"SDX","DDX"),"non esiste"))</f>
        <v>non esiste</v>
      </c>
      <c r="P50" t="str">
        <f>IF(O50="SSX",IF(COUNTIF(Rose!A$2:A$41,C50)=1,Rose!A$1,IF(COUNTIF(Rose!B$2:B$41,C50)=1,Rose!B$1,IF(COUNTIF(Rose!C$2:C$41,C50)=1,Rose!C$1,IF(COUNTIF(Rose!D$2:D$41,C50)=1,Rose!D$1,Rose!E$1)))),IF(O50="DSX",IF(COUNTIF(Rose!F$2:F$41,C50)=1,Rose!F$1,IF(COUNTIF(Rose!G$2:G$41,C50)=1,Rose!G$1,IF(COUNTIF(Rose!H$2:H$41,C50)=1,Rose!H$1,IF(COUNTIF(Rose!I$2:I$41,C50)=1,Rose!I$1,Rose!J$1)))),IF(O50="SDX",IF(COUNTIF(Rose!K$2:K$41,C50)=1,Rose!K$1,IF(COUNTIF(Rose!L$2:L$41,C50)=1,Rose!L$1,IF(COUNTIF(Rose!M$2:M$41,C50)=1,Rose!M$1,IF(COUNTIF(Rose!N$2:N$41,C50)=1,Rose!N$1,Rose!O$1)))),IF(COUNTIF(Rose!P$2:P$41,C50)=1,Rose!P$1,IF(COUNTIF(Rose!Q$2:Q$41,C50)=1,Rose!Q$1,IF(COUNTIF(Rose!R$2:R$41,C50)=1,Rose!R$1,IF(COUNTIF(Rose!S$2:S$41,C50)=1,Rose!S$1,Rose!T$1)))))))</f>
        <v>Verona</v>
      </c>
      <c r="W50" s="51" t="str">
        <f t="shared" si="38"/>
        <v>Inter</v>
      </c>
      <c r="X50" s="51" t="str">
        <f t="shared" si="38"/>
        <v>CANDREVA</v>
      </c>
      <c r="Y50">
        <f>COUNTIF(X50:X$177,X50)</f>
        <v>1</v>
      </c>
      <c r="Z50">
        <f>IF(Y50&gt;1,MATCH(X50,X51:X$177,0),"")</f>
      </c>
      <c r="AA50" s="4">
        <v>6.5</v>
      </c>
    </row>
    <row r="51" spans="1:28" ht="12.75" customHeight="1">
      <c r="A51" s="26" t="e">
        <f>SuperCoppa!C63</f>
        <v>#N/A</v>
      </c>
      <c r="B51" s="26" t="str">
        <f t="shared" si="28"/>
        <v>Verona</v>
      </c>
      <c r="C51" s="37">
        <f>SuperCoppa!E63</f>
        <v>0</v>
      </c>
      <c r="D51" s="4">
        <f t="shared" si="30"/>
      </c>
      <c r="E51" s="4">
        <f t="shared" si="31"/>
      </c>
      <c r="F51" s="4">
        <f t="shared" si="32"/>
      </c>
      <c r="G51" s="4">
        <f t="shared" si="33"/>
      </c>
      <c r="H51" s="4">
        <f t="shared" si="34"/>
      </c>
      <c r="I51" s="4">
        <f t="shared" si="35"/>
      </c>
      <c r="J51" s="4">
        <f t="shared" si="36"/>
      </c>
      <c r="K51" s="8">
        <f t="shared" si="37"/>
        <v>0</v>
      </c>
      <c r="L51" s="9"/>
      <c r="N51" t="str">
        <f>IF(COUNTIF(Rose!A$2:J$41,'Inserisci Voti'!C51)=1,"META SX",IF(COUNTIF(Rose!K$2:T$41,'Inserisci Voti'!C51)=1,"META DX","non esiste"))</f>
        <v>non esiste</v>
      </c>
      <c r="O51" t="str">
        <f>IF(N51="META SX",IF(COUNTIF(Rose!A$2:E$41,'Inserisci Voti'!C51)=1,"SSX","DSX"),IF(N51="META DX",IF(COUNTIF(Rose!K$2:O$41,'Inserisci Voti'!C51)=1,"SDX","DDX"),"non esiste"))</f>
        <v>non esiste</v>
      </c>
      <c r="P51" t="str">
        <f>IF(O51="SSX",IF(COUNTIF(Rose!A$2:A$41,C51)=1,Rose!A$1,IF(COUNTIF(Rose!B$2:B$41,C51)=1,Rose!B$1,IF(COUNTIF(Rose!C$2:C$41,C51)=1,Rose!C$1,IF(COUNTIF(Rose!D$2:D$41,C51)=1,Rose!D$1,Rose!E$1)))),IF(O51="DSX",IF(COUNTIF(Rose!F$2:F$41,C51)=1,Rose!F$1,IF(COUNTIF(Rose!G$2:G$41,C51)=1,Rose!G$1,IF(COUNTIF(Rose!H$2:H$41,C51)=1,Rose!H$1,IF(COUNTIF(Rose!I$2:I$41,C51)=1,Rose!I$1,Rose!J$1)))),IF(O51="SDX",IF(COUNTIF(Rose!K$2:K$41,C51)=1,Rose!K$1,IF(COUNTIF(Rose!L$2:L$41,C51)=1,Rose!L$1,IF(COUNTIF(Rose!M$2:M$41,C51)=1,Rose!M$1,IF(COUNTIF(Rose!N$2:N$41,C51)=1,Rose!N$1,Rose!O$1)))),IF(COUNTIF(Rose!P$2:P$41,C51)=1,Rose!P$1,IF(COUNTIF(Rose!Q$2:Q$41,C51)=1,Rose!Q$1,IF(COUNTIF(Rose!R$2:R$41,C51)=1,Rose!R$1,IF(COUNTIF(Rose!S$2:S$41,C51)=1,Rose!S$1,Rose!T$1)))))))</f>
        <v>Verona</v>
      </c>
      <c r="W51" s="51" t="str">
        <f t="shared" si="38"/>
        <v>Inter</v>
      </c>
      <c r="X51" s="51" t="str">
        <f t="shared" si="38"/>
        <v>BROZOVIC</v>
      </c>
      <c r="Y51">
        <f>COUNTIF(X51:X$177,X51)</f>
        <v>1</v>
      </c>
      <c r="Z51">
        <f>IF(Y51&gt;1,MATCH(X51,X52:X$177,0),"")</f>
      </c>
      <c r="AA51" s="4">
        <v>5</v>
      </c>
      <c r="AB51" s="4" t="s">
        <v>49</v>
      </c>
    </row>
    <row r="52" spans="1:27" ht="12.75">
      <c r="A52" s="26" t="e">
        <f>SuperCoppa!C64</f>
        <v>#N/A</v>
      </c>
      <c r="B52" s="26" t="str">
        <f t="shared" si="28"/>
        <v>Verona</v>
      </c>
      <c r="C52" s="37">
        <f>SuperCoppa!E64</f>
        <v>0</v>
      </c>
      <c r="D52" s="4">
        <f t="shared" si="30"/>
      </c>
      <c r="E52" s="4">
        <f t="shared" si="31"/>
      </c>
      <c r="F52" s="4">
        <f t="shared" si="32"/>
      </c>
      <c r="G52" s="4">
        <f t="shared" si="33"/>
      </c>
      <c r="H52" s="4">
        <f t="shared" si="34"/>
      </c>
      <c r="I52" s="4">
        <f t="shared" si="35"/>
      </c>
      <c r="J52" s="4">
        <f t="shared" si="36"/>
      </c>
      <c r="K52" s="8">
        <f t="shared" si="37"/>
        <v>0</v>
      </c>
      <c r="L52" s="9"/>
      <c r="N52" t="str">
        <f>IF(COUNTIF(Rose!A$2:J$41,'Inserisci Voti'!C52)=1,"META SX",IF(COUNTIF(Rose!K$2:T$41,'Inserisci Voti'!C52)=1,"META DX","non esiste"))</f>
        <v>non esiste</v>
      </c>
      <c r="O52" t="str">
        <f>IF(N52="META SX",IF(COUNTIF(Rose!A$2:E$41,'Inserisci Voti'!C52)=1,"SSX","DSX"),IF(N52="META DX",IF(COUNTIF(Rose!K$2:O$41,'Inserisci Voti'!C52)=1,"SDX","DDX"),"non esiste"))</f>
        <v>non esiste</v>
      </c>
      <c r="P52" t="str">
        <f>IF(O52="SSX",IF(COUNTIF(Rose!A$2:A$41,C52)=1,Rose!A$1,IF(COUNTIF(Rose!B$2:B$41,C52)=1,Rose!B$1,IF(COUNTIF(Rose!C$2:C$41,C52)=1,Rose!C$1,IF(COUNTIF(Rose!D$2:D$41,C52)=1,Rose!D$1,Rose!E$1)))),IF(O52="DSX",IF(COUNTIF(Rose!F$2:F$41,C52)=1,Rose!F$1,IF(COUNTIF(Rose!G$2:G$41,C52)=1,Rose!G$1,IF(COUNTIF(Rose!H$2:H$41,C52)=1,Rose!H$1,IF(COUNTIF(Rose!I$2:I$41,C52)=1,Rose!I$1,Rose!J$1)))),IF(O52="SDX",IF(COUNTIF(Rose!K$2:K$41,C52)=1,Rose!K$1,IF(COUNTIF(Rose!L$2:L$41,C52)=1,Rose!L$1,IF(COUNTIF(Rose!M$2:M$41,C52)=1,Rose!M$1,IF(COUNTIF(Rose!N$2:N$41,C52)=1,Rose!N$1,Rose!O$1)))),IF(COUNTIF(Rose!P$2:P$41,C52)=1,Rose!P$1,IF(COUNTIF(Rose!Q$2:Q$41,C52)=1,Rose!Q$1,IF(COUNTIF(Rose!R$2:R$41,C52)=1,Rose!R$1,IF(COUNTIF(Rose!S$2:S$41,C52)=1,Rose!S$1,Rose!T$1)))))))</f>
        <v>Verona</v>
      </c>
      <c r="W52" s="51" t="str">
        <f t="shared" si="38"/>
        <v>Bologna</v>
      </c>
      <c r="X52" s="51" t="str">
        <f t="shared" si="38"/>
        <v>POLI</v>
      </c>
      <c r="Y52">
        <f>COUNTIF(X52:X$177,X52)</f>
        <v>1</v>
      </c>
      <c r="Z52">
        <f>IF(Y52&gt;1,MATCH(X52,X53:X$177,0),"")</f>
      </c>
      <c r="AA52" s="4">
        <v>6.5</v>
      </c>
    </row>
    <row r="53" spans="1:27" ht="12.75">
      <c r="A53" s="26" t="e">
        <f>SuperCoppa!C65</f>
        <v>#N/A</v>
      </c>
      <c r="B53" s="26" t="str">
        <f t="shared" si="28"/>
        <v>Verona</v>
      </c>
      <c r="C53" s="37">
        <f>SuperCoppa!E65</f>
        <v>0</v>
      </c>
      <c r="D53" s="4">
        <f t="shared" si="30"/>
      </c>
      <c r="E53" s="4">
        <f t="shared" si="31"/>
      </c>
      <c r="F53" s="4">
        <f t="shared" si="32"/>
      </c>
      <c r="G53" s="4">
        <f t="shared" si="33"/>
      </c>
      <c r="H53" s="4">
        <f t="shared" si="34"/>
      </c>
      <c r="I53" s="4">
        <f t="shared" si="35"/>
      </c>
      <c r="J53" s="4">
        <f t="shared" si="36"/>
      </c>
      <c r="K53" s="8">
        <f t="shared" si="37"/>
        <v>0</v>
      </c>
      <c r="L53" s="9"/>
      <c r="N53" t="str">
        <f>IF(COUNTIF(Rose!A$2:J$41,'Inserisci Voti'!C53)=1,"META SX",IF(COUNTIF(Rose!K$2:T$41,'Inserisci Voti'!C53)=1,"META DX","non esiste"))</f>
        <v>non esiste</v>
      </c>
      <c r="O53" t="str">
        <f>IF(N53="META SX",IF(COUNTIF(Rose!A$2:E$41,'Inserisci Voti'!C53)=1,"SSX","DSX"),IF(N53="META DX",IF(COUNTIF(Rose!K$2:O$41,'Inserisci Voti'!C53)=1,"SDX","DDX"),"non esiste"))</f>
        <v>non esiste</v>
      </c>
      <c r="P53" t="str">
        <f>IF(O53="SSX",IF(COUNTIF(Rose!A$2:A$41,C53)=1,Rose!A$1,IF(COUNTIF(Rose!B$2:B$41,C53)=1,Rose!B$1,IF(COUNTIF(Rose!C$2:C$41,C53)=1,Rose!C$1,IF(COUNTIF(Rose!D$2:D$41,C53)=1,Rose!D$1,Rose!E$1)))),IF(O53="DSX",IF(COUNTIF(Rose!F$2:F$41,C53)=1,Rose!F$1,IF(COUNTIF(Rose!G$2:G$41,C53)=1,Rose!G$1,IF(COUNTIF(Rose!H$2:H$41,C53)=1,Rose!H$1,IF(COUNTIF(Rose!I$2:I$41,C53)=1,Rose!I$1,Rose!J$1)))),IF(O53="SDX",IF(COUNTIF(Rose!K$2:K$41,C53)=1,Rose!K$1,IF(COUNTIF(Rose!L$2:L$41,C53)=1,Rose!L$1,IF(COUNTIF(Rose!M$2:M$41,C53)=1,Rose!M$1,IF(COUNTIF(Rose!N$2:N$41,C53)=1,Rose!N$1,Rose!O$1)))),IF(COUNTIF(Rose!P$2:P$41,C53)=1,Rose!P$1,IF(COUNTIF(Rose!Q$2:Q$41,C53)=1,Rose!Q$1,IF(COUNTIF(Rose!R$2:R$41,C53)=1,Rose!R$1,IF(COUNTIF(Rose!S$2:S$41,C53)=1,Rose!S$1,Rose!T$1)))))))</f>
        <v>Verona</v>
      </c>
      <c r="W53" s="51" t="str">
        <f t="shared" si="38"/>
        <v>Verona</v>
      </c>
      <c r="X53" s="51" t="str">
        <f t="shared" si="38"/>
        <v>ZACCAGNI</v>
      </c>
      <c r="Y53">
        <f>COUNTIF(X53:X$177,X53)</f>
        <v>1</v>
      </c>
      <c r="Z53">
        <f>IF(Y53&gt;1,MATCH(X53,X54:X$177,0),"")</f>
      </c>
      <c r="AA53" s="4">
        <v>7</v>
      </c>
    </row>
    <row r="54" spans="1:27" ht="12.75">
      <c r="A54" s="26" t="e">
        <f>SuperCoppa!C66</f>
        <v>#N/A</v>
      </c>
      <c r="B54" s="26" t="str">
        <f t="shared" si="28"/>
        <v>Verona</v>
      </c>
      <c r="C54" s="37">
        <f>SuperCoppa!E66</f>
        <v>0</v>
      </c>
      <c r="D54" s="4">
        <f t="shared" si="30"/>
      </c>
      <c r="E54" s="4">
        <f t="shared" si="31"/>
      </c>
      <c r="F54" s="4">
        <f t="shared" si="32"/>
      </c>
      <c r="G54" s="4">
        <f t="shared" si="33"/>
      </c>
      <c r="H54" s="4">
        <f t="shared" si="34"/>
      </c>
      <c r="I54" s="4">
        <f t="shared" si="35"/>
      </c>
      <c r="J54" s="4">
        <f t="shared" si="36"/>
      </c>
      <c r="K54" s="8">
        <f t="shared" si="37"/>
        <v>0</v>
      </c>
      <c r="L54" s="9"/>
      <c r="N54" t="str">
        <f>IF(COUNTIF(Rose!A$2:J$41,'Inserisci Voti'!C54)=1,"META SX",IF(COUNTIF(Rose!K$2:T$41,'Inserisci Voti'!C54)=1,"META DX","non esiste"))</f>
        <v>non esiste</v>
      </c>
      <c r="O54" t="str">
        <f>IF(N54="META SX",IF(COUNTIF(Rose!A$2:E$41,'Inserisci Voti'!C54)=1,"SSX","DSX"),IF(N54="META DX",IF(COUNTIF(Rose!K$2:O$41,'Inserisci Voti'!C54)=1,"SDX","DDX"),"non esiste"))</f>
        <v>non esiste</v>
      </c>
      <c r="P54" t="str">
        <f>IF(O54="SSX",IF(COUNTIF(Rose!A$2:A$41,C54)=1,Rose!A$1,IF(COUNTIF(Rose!B$2:B$41,C54)=1,Rose!B$1,IF(COUNTIF(Rose!C$2:C$41,C54)=1,Rose!C$1,IF(COUNTIF(Rose!D$2:D$41,C54)=1,Rose!D$1,Rose!E$1)))),IF(O54="DSX",IF(COUNTIF(Rose!F$2:F$41,C54)=1,Rose!F$1,IF(COUNTIF(Rose!G$2:G$41,C54)=1,Rose!G$1,IF(COUNTIF(Rose!H$2:H$41,C54)=1,Rose!H$1,IF(COUNTIF(Rose!I$2:I$41,C54)=1,Rose!I$1,Rose!J$1)))),IF(O54="SDX",IF(COUNTIF(Rose!K$2:K$41,C54)=1,Rose!K$1,IF(COUNTIF(Rose!L$2:L$41,C54)=1,Rose!L$1,IF(COUNTIF(Rose!M$2:M$41,C54)=1,Rose!M$1,IF(COUNTIF(Rose!N$2:N$41,C54)=1,Rose!N$1,Rose!O$1)))),IF(COUNTIF(Rose!P$2:P$41,C54)=1,Rose!P$1,IF(COUNTIF(Rose!Q$2:Q$41,C54)=1,Rose!Q$1,IF(COUNTIF(Rose!R$2:R$41,C54)=1,Rose!R$1,IF(COUNTIF(Rose!S$2:S$41,C54)=1,Rose!S$1,Rose!T$1)))))))</f>
        <v>Verona</v>
      </c>
      <c r="W54" s="51" t="str">
        <f t="shared" si="38"/>
        <v>Juventus</v>
      </c>
      <c r="X54" s="51" t="str">
        <f t="shared" si="38"/>
        <v>DOUGLAS COSTA</v>
      </c>
      <c r="Y54">
        <f>COUNTIF(X54:X$177,X54)</f>
        <v>1</v>
      </c>
      <c r="Z54">
        <f>IF(Y54&gt;1,MATCH(X54,X55:X$177,0),"")</f>
      </c>
      <c r="AA54" s="4" t="s">
        <v>684</v>
      </c>
    </row>
    <row r="55" spans="1:27" ht="12.75">
      <c r="A55" s="29" t="s">
        <v>31</v>
      </c>
      <c r="B55" s="29" t="s">
        <v>31</v>
      </c>
      <c r="C55" s="2" t="str">
        <f>SuperCoppa!E67</f>
        <v>PANCHINA</v>
      </c>
      <c r="D55" s="12" t="s">
        <v>12</v>
      </c>
      <c r="E55" s="6"/>
      <c r="F55" s="13">
        <f>11-COUNT(D44:D54)</f>
        <v>11</v>
      </c>
      <c r="G55" s="6"/>
      <c r="H55" s="6"/>
      <c r="I55" s="39"/>
      <c r="J55" s="6"/>
      <c r="K55" s="5"/>
      <c r="L55" s="10"/>
      <c r="N55" s="34" t="str">
        <f>IF(COUNTIF(Rose!A$2:J$41,'Inserisci Voti'!C55)=1,"META SX",IF(COUNTIF(Rose!K$2:T$41,'Inserisci Voti'!C55)=1,"META DX","non esiste"))</f>
        <v>non esiste</v>
      </c>
      <c r="O55" s="34" t="str">
        <f>IF(N55="META SX",IF(COUNTIF(Rose!A$2:E$41,'Inserisci Voti'!C55)=1,"SSX","DSX"),IF(N55="META DX",IF(COUNTIF(Rose!K$2:O$41,'Inserisci Voti'!C55)=1,"SDX","DDX"),"non esiste"))</f>
        <v>non esiste</v>
      </c>
      <c r="P55" s="34" t="str">
        <f>IF(O55="SSX",IF(COUNTIF(Rose!A$2:A$41,C55)=1,Rose!A$1,IF(COUNTIF(Rose!B$2:B$41,C55)=1,Rose!B$1,IF(COUNTIF(Rose!C$2:C$41,C55)=1,Rose!C$1,IF(COUNTIF(Rose!D$2:D$41,C55)=1,Rose!D$1,Rose!E$1)))),IF(O55="DSX",IF(COUNTIF(Rose!F$2:F$41,C55)=1,Rose!F$1,IF(COUNTIF(Rose!G$2:G$41,C55)=1,Rose!G$1,IF(COUNTIF(Rose!H$2:H$41,C55)=1,Rose!H$1,IF(COUNTIF(Rose!I$2:I$41,C55)=1,Rose!I$1,Rose!J$1)))),IF(O55="SDX",IF(COUNTIF(Rose!K$2:K$41,C55)=1,Rose!K$1,IF(COUNTIF(Rose!L$2:L$41,C55)=1,Rose!L$1,IF(COUNTIF(Rose!M$2:M$41,C55)=1,Rose!M$1,IF(COUNTIF(Rose!N$2:N$41,C55)=1,Rose!N$1,Rose!O$1)))),IF(COUNTIF(Rose!P$2:P$41,C55)=1,Rose!P$1,IF(COUNTIF(Rose!Q$2:Q$41,C55)=1,Rose!Q$1,IF(COUNTIF(Rose!R$2:R$41,C55)=1,Rose!R$1,IF(COUNTIF(Rose!S$2:S$41,C55)=1,Rose!S$1,Rose!T$1)))))))</f>
        <v>Verona</v>
      </c>
      <c r="Q55" s="34"/>
      <c r="R55" s="34"/>
      <c r="W55" s="51" t="str">
        <f>B95</f>
        <v>Genoa</v>
      </c>
      <c r="X55" s="51" t="str">
        <f>C95</f>
        <v>PINAMONTI</v>
      </c>
      <c r="Y55">
        <f>COUNTIF(X55:X$177,X55)</f>
        <v>1</v>
      </c>
      <c r="Z55">
        <f>IF(Y55&gt;1,MATCH(X55,X56:X$177,0),"")</f>
      </c>
      <c r="AA55" s="4">
        <v>4</v>
      </c>
    </row>
    <row r="56" spans="1:29" ht="12.75">
      <c r="A56" s="26" t="e">
        <f>SuperCoppa!C68</f>
        <v>#N/A</v>
      </c>
      <c r="B56" s="26" t="str">
        <f aca="true" t="shared" si="39" ref="B56:B62">P56</f>
        <v>Verona</v>
      </c>
      <c r="C56" s="37">
        <f>SuperCoppa!E68</f>
        <v>0</v>
      </c>
      <c r="K56" s="8">
        <f aca="true" t="shared" si="40" ref="K56:K62">IF(D56="UFFICIO",4,SUM(D56,IF(E56="A",-0.5,IF(E56="E",-1,0)),F56*3,-G56,-H56*2,-I56*3,J56*3))</f>
        <v>0</v>
      </c>
      <c r="L56" s="9"/>
      <c r="N56" t="str">
        <f>IF(COUNTIF(Rose!A$2:J$41,'Inserisci Voti'!C56)=1,"META SX",IF(COUNTIF(Rose!K$2:T$41,'Inserisci Voti'!C56)=1,"META DX","non esiste"))</f>
        <v>non esiste</v>
      </c>
      <c r="O56" t="str">
        <f>IF(N56="META SX",IF(COUNTIF(Rose!A$2:E$41,'Inserisci Voti'!C56)=1,"SSX","DSX"),IF(N56="META DX",IF(COUNTIF(Rose!K$2:O$41,'Inserisci Voti'!C56)=1,"SDX","DDX"),"non esiste"))</f>
        <v>non esiste</v>
      </c>
      <c r="P56" t="str">
        <f>IF(O56="SSX",IF(COUNTIF(Rose!A$2:A$41,C56)=1,Rose!A$1,IF(COUNTIF(Rose!B$2:B$41,C56)=1,Rose!B$1,IF(COUNTIF(Rose!C$2:C$41,C56)=1,Rose!C$1,IF(COUNTIF(Rose!D$2:D$41,C56)=1,Rose!D$1,Rose!E$1)))),IF(O56="DSX",IF(COUNTIF(Rose!F$2:F$41,C56)=1,Rose!F$1,IF(COUNTIF(Rose!G$2:G$41,C56)=1,Rose!G$1,IF(COUNTIF(Rose!H$2:H$41,C56)=1,Rose!H$1,IF(COUNTIF(Rose!I$2:I$41,C56)=1,Rose!I$1,Rose!J$1)))),IF(O56="SDX",IF(COUNTIF(Rose!K$2:K$41,C56)=1,Rose!K$1,IF(COUNTIF(Rose!L$2:L$41,C56)=1,Rose!L$1,IF(COUNTIF(Rose!M$2:M$41,C56)=1,Rose!M$1,IF(COUNTIF(Rose!N$2:N$41,C56)=1,Rose!N$1,Rose!O$1)))),IF(COUNTIF(Rose!P$2:P$41,C56)=1,Rose!P$1,IF(COUNTIF(Rose!Q$2:Q$41,C56)=1,Rose!Q$1,IF(COUNTIF(Rose!R$2:R$41,C56)=1,Rose!R$1,IF(COUNTIF(Rose!S$2:S$41,C56)=1,Rose!S$1,Rose!T$1)))))))</f>
        <v>Verona</v>
      </c>
      <c r="W56" s="51" t="str">
        <f>B96</f>
        <v>Inter</v>
      </c>
      <c r="X56" s="51" t="str">
        <f>C96</f>
        <v>LUKAKU R.</v>
      </c>
      <c r="Y56">
        <f>COUNTIF(X56:X$177,X56)</f>
        <v>1</v>
      </c>
      <c r="Z56">
        <f>IF(Y56&gt;1,MATCH(X56,X57:X$177,0),"")</f>
      </c>
      <c r="AA56" s="4">
        <v>8</v>
      </c>
      <c r="AC56" s="4">
        <v>2</v>
      </c>
    </row>
    <row r="57" spans="1:33" ht="12.75">
      <c r="A57" s="26" t="e">
        <f>SuperCoppa!C69</f>
        <v>#N/A</v>
      </c>
      <c r="B57" s="26" t="str">
        <f t="shared" si="39"/>
        <v>Verona</v>
      </c>
      <c r="C57" s="37">
        <f>SuperCoppa!E69</f>
        <v>0</v>
      </c>
      <c r="K57" s="8">
        <f t="shared" si="40"/>
        <v>0</v>
      </c>
      <c r="L57" s="9"/>
      <c r="N57" t="str">
        <f>IF(COUNTIF(Rose!A$2:J$41,'Inserisci Voti'!C57)=1,"META SX",IF(COUNTIF(Rose!K$2:T$41,'Inserisci Voti'!C57)=1,"META DX","non esiste"))</f>
        <v>non esiste</v>
      </c>
      <c r="O57" t="str">
        <f>IF(N57="META SX",IF(COUNTIF(Rose!A$2:E$41,'Inserisci Voti'!C57)=1,"SSX","DSX"),IF(N57="META DX",IF(COUNTIF(Rose!K$2:O$41,'Inserisci Voti'!C57)=1,"SDX","DDX"),"non esiste"))</f>
        <v>non esiste</v>
      </c>
      <c r="P57" t="str">
        <f>IF(O57="SSX",IF(COUNTIF(Rose!A$2:A$41,C57)=1,Rose!A$1,IF(COUNTIF(Rose!B$2:B$41,C57)=1,Rose!B$1,IF(COUNTIF(Rose!C$2:C$41,C57)=1,Rose!C$1,IF(COUNTIF(Rose!D$2:D$41,C57)=1,Rose!D$1,Rose!E$1)))),IF(O57="DSX",IF(COUNTIF(Rose!F$2:F$41,C57)=1,Rose!F$1,IF(COUNTIF(Rose!G$2:G$41,C57)=1,Rose!G$1,IF(COUNTIF(Rose!H$2:H$41,C57)=1,Rose!H$1,IF(COUNTIF(Rose!I$2:I$41,C57)=1,Rose!I$1,Rose!J$1)))),IF(O57="SDX",IF(COUNTIF(Rose!K$2:K$41,C57)=1,Rose!K$1,IF(COUNTIF(Rose!L$2:L$41,C57)=1,Rose!L$1,IF(COUNTIF(Rose!M$2:M$41,C57)=1,Rose!M$1,IF(COUNTIF(Rose!N$2:N$41,C57)=1,Rose!N$1,Rose!O$1)))),IF(COUNTIF(Rose!P$2:P$41,C57)=1,Rose!P$1,IF(COUNTIF(Rose!Q$2:Q$41,C57)=1,Rose!Q$1,IF(COUNTIF(Rose!R$2:R$41,C57)=1,Rose!R$1,IF(COUNTIF(Rose!S$2:S$41,C57)=1,Rose!S$1,Rose!T$1)))))))</f>
        <v>Verona</v>
      </c>
      <c r="W57" s="26" t="str">
        <f>B107</f>
        <v>Verona</v>
      </c>
      <c r="X57" s="26">
        <f>C107</f>
        <v>0</v>
      </c>
      <c r="Y57">
        <f>COUNTIF(X57:X$177,X57)</f>
        <v>33</v>
      </c>
      <c r="Z57">
        <f>IF(Y57&gt;1,MATCH(X57,X58:X$177,0),"")</f>
        <v>1</v>
      </c>
      <c r="AA57" s="4">
        <f>INDEX(AA58:AA$177,$Z57)</f>
        <v>0</v>
      </c>
      <c r="AB57" s="4">
        <f>INDEX(AB58:AB$177,$Z57)</f>
        <v>0</v>
      </c>
      <c r="AC57" s="4">
        <f>INDEX(AC58:AC$177,$Z57)</f>
        <v>0</v>
      </c>
      <c r="AD57" s="4">
        <f>INDEX(AD58:AD$177,$Z57)</f>
        <v>0</v>
      </c>
      <c r="AE57" s="4">
        <f>INDEX(AE58:AE$177,$Z57)</f>
        <v>0</v>
      </c>
      <c r="AF57" s="4">
        <f>INDEX(AF58:AF$177,$Z57)</f>
        <v>0</v>
      </c>
      <c r="AG57" s="4">
        <f>INDEX(AG58:AG$177,$Z57)</f>
        <v>0</v>
      </c>
    </row>
    <row r="58" spans="1:33" ht="12.75">
      <c r="A58" s="26" t="e">
        <f>SuperCoppa!C70</f>
        <v>#N/A</v>
      </c>
      <c r="B58" s="26" t="str">
        <f t="shared" si="39"/>
        <v>Verona</v>
      </c>
      <c r="C58" s="37">
        <f>SuperCoppa!E70</f>
        <v>0</v>
      </c>
      <c r="K58" s="8">
        <f t="shared" si="40"/>
        <v>0</v>
      </c>
      <c r="L58" s="9"/>
      <c r="N58" t="str">
        <f>IF(COUNTIF(Rose!A$2:J$41,'Inserisci Voti'!C58)=1,"META SX",IF(COUNTIF(Rose!K$2:T$41,'Inserisci Voti'!C58)=1,"META DX","non esiste"))</f>
        <v>non esiste</v>
      </c>
      <c r="O58" t="str">
        <f>IF(N58="META SX",IF(COUNTIF(Rose!A$2:E$41,'Inserisci Voti'!C58)=1,"SSX","DSX"),IF(N58="META DX",IF(COUNTIF(Rose!K$2:O$41,'Inserisci Voti'!C58)=1,"SDX","DDX"),"non esiste"))</f>
        <v>non esiste</v>
      </c>
      <c r="P58" t="str">
        <f>IF(O58="SSX",IF(COUNTIF(Rose!A$2:A$41,C58)=1,Rose!A$1,IF(COUNTIF(Rose!B$2:B$41,C58)=1,Rose!B$1,IF(COUNTIF(Rose!C$2:C$41,C58)=1,Rose!C$1,IF(COUNTIF(Rose!D$2:D$41,C58)=1,Rose!D$1,Rose!E$1)))),IF(O58="DSX",IF(COUNTIF(Rose!F$2:F$41,C58)=1,Rose!F$1,IF(COUNTIF(Rose!G$2:G$41,C58)=1,Rose!G$1,IF(COUNTIF(Rose!H$2:H$41,C58)=1,Rose!H$1,IF(COUNTIF(Rose!I$2:I$41,C58)=1,Rose!I$1,Rose!J$1)))),IF(O58="SDX",IF(COUNTIF(Rose!K$2:K$41,C58)=1,Rose!K$1,IF(COUNTIF(Rose!L$2:L$41,C58)=1,Rose!L$1,IF(COUNTIF(Rose!M$2:M$41,C58)=1,Rose!M$1,IF(COUNTIF(Rose!N$2:N$41,C58)=1,Rose!N$1,Rose!O$1)))),IF(COUNTIF(Rose!P$2:P$41,C58)=1,Rose!P$1,IF(COUNTIF(Rose!Q$2:Q$41,C58)=1,Rose!Q$1,IF(COUNTIF(Rose!R$2:R$41,C58)=1,Rose!R$1,IF(COUNTIF(Rose!S$2:S$41,C58)=1,Rose!S$1,Rose!T$1)))))))</f>
        <v>Verona</v>
      </c>
      <c r="W58" s="26" t="str">
        <f aca="true" t="shared" si="41" ref="W58:X67">B108</f>
        <v>Verona</v>
      </c>
      <c r="X58" s="26">
        <f t="shared" si="41"/>
        <v>0</v>
      </c>
      <c r="Y58">
        <f>COUNTIF(X58:X$177,X58)</f>
        <v>32</v>
      </c>
      <c r="Z58">
        <f>IF(Y58&gt;1,MATCH(X58,X59:X$177,0),"")</f>
        <v>1</v>
      </c>
      <c r="AA58" s="4">
        <f>INDEX(AA59:AA$177,$Z58)</f>
        <v>0</v>
      </c>
      <c r="AB58" s="4">
        <f>INDEX(AB59:AB$177,$Z58)</f>
        <v>0</v>
      </c>
      <c r="AC58" s="4">
        <f>INDEX(AC59:AC$177,$Z58)</f>
        <v>0</v>
      </c>
      <c r="AD58" s="4">
        <f>INDEX(AD59:AD$177,$Z58)</f>
        <v>0</v>
      </c>
      <c r="AE58" s="4">
        <f>INDEX(AE59:AE$177,$Z58)</f>
        <v>0</v>
      </c>
      <c r="AF58" s="4">
        <f>INDEX(AF59:AF$177,$Z58)</f>
        <v>0</v>
      </c>
      <c r="AG58" s="4">
        <f>INDEX(AG59:AG$177,$Z58)</f>
        <v>0</v>
      </c>
    </row>
    <row r="59" spans="1:33" ht="12.75">
      <c r="A59" s="26" t="e">
        <f>SuperCoppa!C71</f>
        <v>#N/A</v>
      </c>
      <c r="B59" s="26" t="str">
        <f t="shared" si="39"/>
        <v>Verona</v>
      </c>
      <c r="C59" s="37">
        <f>SuperCoppa!E71</f>
        <v>0</v>
      </c>
      <c r="K59" s="8">
        <f t="shared" si="40"/>
        <v>0</v>
      </c>
      <c r="L59" s="9"/>
      <c r="N59" t="str">
        <f>IF(COUNTIF(Rose!A$2:J$41,'Inserisci Voti'!C59)=1,"META SX",IF(COUNTIF(Rose!K$2:T$41,'Inserisci Voti'!C59)=1,"META DX","non esiste"))</f>
        <v>non esiste</v>
      </c>
      <c r="O59" t="str">
        <f>IF(N59="META SX",IF(COUNTIF(Rose!A$2:E$41,'Inserisci Voti'!C59)=1,"SSX","DSX"),IF(N59="META DX",IF(COUNTIF(Rose!K$2:O$41,'Inserisci Voti'!C59)=1,"SDX","DDX"),"non esiste"))</f>
        <v>non esiste</v>
      </c>
      <c r="P59" t="str">
        <f>IF(O59="SSX",IF(COUNTIF(Rose!A$2:A$41,C59)=1,Rose!A$1,IF(COUNTIF(Rose!B$2:B$41,C59)=1,Rose!B$1,IF(COUNTIF(Rose!C$2:C$41,C59)=1,Rose!C$1,IF(COUNTIF(Rose!D$2:D$41,C59)=1,Rose!D$1,Rose!E$1)))),IF(O59="DSX",IF(COUNTIF(Rose!F$2:F$41,C59)=1,Rose!F$1,IF(COUNTIF(Rose!G$2:G$41,C59)=1,Rose!G$1,IF(COUNTIF(Rose!H$2:H$41,C59)=1,Rose!H$1,IF(COUNTIF(Rose!I$2:I$41,C59)=1,Rose!I$1,Rose!J$1)))),IF(O59="SDX",IF(COUNTIF(Rose!K$2:K$41,C59)=1,Rose!K$1,IF(COUNTIF(Rose!L$2:L$41,C59)=1,Rose!L$1,IF(COUNTIF(Rose!M$2:M$41,C59)=1,Rose!M$1,IF(COUNTIF(Rose!N$2:N$41,C59)=1,Rose!N$1,Rose!O$1)))),IF(COUNTIF(Rose!P$2:P$41,C59)=1,Rose!P$1,IF(COUNTIF(Rose!Q$2:Q$41,C59)=1,Rose!Q$1,IF(COUNTIF(Rose!R$2:R$41,C59)=1,Rose!R$1,IF(COUNTIF(Rose!S$2:S$41,C59)=1,Rose!S$1,Rose!T$1)))))))</f>
        <v>Verona</v>
      </c>
      <c r="W59" s="26" t="str">
        <f t="shared" si="41"/>
        <v>Verona</v>
      </c>
      <c r="X59" s="26">
        <f t="shared" si="41"/>
        <v>0</v>
      </c>
      <c r="Y59">
        <f>COUNTIF(X59:X$177,X59)</f>
        <v>31</v>
      </c>
      <c r="Z59">
        <f>IF(Y59&gt;1,MATCH(X59,X60:X$177,0),"")</f>
        <v>1</v>
      </c>
      <c r="AA59" s="4">
        <f>INDEX(AA60:AA$177,$Z59)</f>
        <v>0</v>
      </c>
      <c r="AB59" s="4">
        <f>INDEX(AB60:AB$177,$Z59)</f>
        <v>0</v>
      </c>
      <c r="AC59" s="4">
        <f>INDEX(AC60:AC$177,$Z59)</f>
        <v>0</v>
      </c>
      <c r="AD59" s="4">
        <f>INDEX(AD60:AD$177,$Z59)</f>
        <v>0</v>
      </c>
      <c r="AE59" s="4">
        <f>INDEX(AE60:AE$177,$Z59)</f>
        <v>0</v>
      </c>
      <c r="AF59" s="4">
        <f>INDEX(AF60:AF$177,$Z59)</f>
        <v>0</v>
      </c>
      <c r="AG59" s="4">
        <f>INDEX(AG60:AG$177,$Z59)</f>
        <v>0</v>
      </c>
    </row>
    <row r="60" spans="1:33" ht="12.75">
      <c r="A60" s="26" t="e">
        <f>SuperCoppa!C72</f>
        <v>#N/A</v>
      </c>
      <c r="B60" s="26" t="str">
        <f t="shared" si="39"/>
        <v>Verona</v>
      </c>
      <c r="C60" s="37">
        <f>SuperCoppa!E72</f>
        <v>0</v>
      </c>
      <c r="K60" s="8">
        <f t="shared" si="40"/>
        <v>0</v>
      </c>
      <c r="L60" s="9"/>
      <c r="N60" t="str">
        <f>IF(COUNTIF(Rose!A$2:J$41,'Inserisci Voti'!C60)=1,"META SX",IF(COUNTIF(Rose!K$2:T$41,'Inserisci Voti'!C60)=1,"META DX","non esiste"))</f>
        <v>non esiste</v>
      </c>
      <c r="O60" t="str">
        <f>IF(N60="META SX",IF(COUNTIF(Rose!A$2:E$41,'Inserisci Voti'!C60)=1,"SSX","DSX"),IF(N60="META DX",IF(COUNTIF(Rose!K$2:O$41,'Inserisci Voti'!C60)=1,"SDX","DDX"),"non esiste"))</f>
        <v>non esiste</v>
      </c>
      <c r="P60" t="str">
        <f>IF(O60="SSX",IF(COUNTIF(Rose!A$2:A$41,C60)=1,Rose!A$1,IF(COUNTIF(Rose!B$2:B$41,C60)=1,Rose!B$1,IF(COUNTIF(Rose!C$2:C$41,C60)=1,Rose!C$1,IF(COUNTIF(Rose!D$2:D$41,C60)=1,Rose!D$1,Rose!E$1)))),IF(O60="DSX",IF(COUNTIF(Rose!F$2:F$41,C60)=1,Rose!F$1,IF(COUNTIF(Rose!G$2:G$41,C60)=1,Rose!G$1,IF(COUNTIF(Rose!H$2:H$41,C60)=1,Rose!H$1,IF(COUNTIF(Rose!I$2:I$41,C60)=1,Rose!I$1,Rose!J$1)))),IF(O60="SDX",IF(COUNTIF(Rose!K$2:K$41,C60)=1,Rose!K$1,IF(COUNTIF(Rose!L$2:L$41,C60)=1,Rose!L$1,IF(COUNTIF(Rose!M$2:M$41,C60)=1,Rose!M$1,IF(COUNTIF(Rose!N$2:N$41,C60)=1,Rose!N$1,Rose!O$1)))),IF(COUNTIF(Rose!P$2:P$41,C60)=1,Rose!P$1,IF(COUNTIF(Rose!Q$2:Q$41,C60)=1,Rose!Q$1,IF(COUNTIF(Rose!R$2:R$41,C60)=1,Rose!R$1,IF(COUNTIF(Rose!S$2:S$41,C60)=1,Rose!S$1,Rose!T$1)))))))</f>
        <v>Verona</v>
      </c>
      <c r="W60" s="26" t="str">
        <f t="shared" si="41"/>
        <v>Verona</v>
      </c>
      <c r="X60" s="26">
        <f t="shared" si="41"/>
        <v>0</v>
      </c>
      <c r="Y60">
        <f>COUNTIF(X60:X$177,X60)</f>
        <v>30</v>
      </c>
      <c r="Z60">
        <f>IF(Y60&gt;1,MATCH(X60,X61:X$177,0),"")</f>
        <v>1</v>
      </c>
      <c r="AA60" s="4">
        <f>INDEX(AA61:AA$177,$Z60)</f>
        <v>0</v>
      </c>
      <c r="AB60" s="4">
        <f>INDEX(AB61:AB$177,$Z60)</f>
        <v>0</v>
      </c>
      <c r="AC60" s="4">
        <f>INDEX(AC61:AC$177,$Z60)</f>
        <v>0</v>
      </c>
      <c r="AD60" s="4">
        <f>INDEX(AD61:AD$177,$Z60)</f>
        <v>0</v>
      </c>
      <c r="AE60" s="4">
        <f>INDEX(AE61:AE$177,$Z60)</f>
        <v>0</v>
      </c>
      <c r="AF60" s="4">
        <f>INDEX(AF61:AF$177,$Z60)</f>
        <v>0</v>
      </c>
      <c r="AG60" s="4">
        <f>INDEX(AG61:AG$177,$Z60)</f>
        <v>0</v>
      </c>
    </row>
    <row r="61" spans="1:33" ht="12.75">
      <c r="A61" s="26" t="e">
        <f>SuperCoppa!C73</f>
        <v>#N/A</v>
      </c>
      <c r="B61" s="26" t="str">
        <f t="shared" si="39"/>
        <v>Verona</v>
      </c>
      <c r="C61" s="37">
        <f>SuperCoppa!E73</f>
        <v>0</v>
      </c>
      <c r="K61" s="8">
        <f t="shared" si="40"/>
        <v>0</v>
      </c>
      <c r="L61" s="9"/>
      <c r="N61" t="str">
        <f>IF(COUNTIF(Rose!A$2:J$41,'Inserisci Voti'!C61)=1,"META SX",IF(COUNTIF(Rose!K$2:T$41,'Inserisci Voti'!C61)=1,"META DX","non esiste"))</f>
        <v>non esiste</v>
      </c>
      <c r="O61" t="str">
        <f>IF(N61="META SX",IF(COUNTIF(Rose!A$2:E$41,'Inserisci Voti'!C61)=1,"SSX","DSX"),IF(N61="META DX",IF(COUNTIF(Rose!K$2:O$41,'Inserisci Voti'!C61)=1,"SDX","DDX"),"non esiste"))</f>
        <v>non esiste</v>
      </c>
      <c r="P61" t="str">
        <f>IF(O61="SSX",IF(COUNTIF(Rose!A$2:A$41,C61)=1,Rose!A$1,IF(COUNTIF(Rose!B$2:B$41,C61)=1,Rose!B$1,IF(COUNTIF(Rose!C$2:C$41,C61)=1,Rose!C$1,IF(COUNTIF(Rose!D$2:D$41,C61)=1,Rose!D$1,Rose!E$1)))),IF(O61="DSX",IF(COUNTIF(Rose!F$2:F$41,C61)=1,Rose!F$1,IF(COUNTIF(Rose!G$2:G$41,C61)=1,Rose!G$1,IF(COUNTIF(Rose!H$2:H$41,C61)=1,Rose!H$1,IF(COUNTIF(Rose!I$2:I$41,C61)=1,Rose!I$1,Rose!J$1)))),IF(O61="SDX",IF(COUNTIF(Rose!K$2:K$41,C61)=1,Rose!K$1,IF(COUNTIF(Rose!L$2:L$41,C61)=1,Rose!L$1,IF(COUNTIF(Rose!M$2:M$41,C61)=1,Rose!M$1,IF(COUNTIF(Rose!N$2:N$41,C61)=1,Rose!N$1,Rose!O$1)))),IF(COUNTIF(Rose!P$2:P$41,C61)=1,Rose!P$1,IF(COUNTIF(Rose!Q$2:Q$41,C61)=1,Rose!Q$1,IF(COUNTIF(Rose!R$2:R$41,C61)=1,Rose!R$1,IF(COUNTIF(Rose!S$2:S$41,C61)=1,Rose!S$1,Rose!T$1)))))))</f>
        <v>Verona</v>
      </c>
      <c r="W61" s="26" t="str">
        <f t="shared" si="41"/>
        <v>Verona</v>
      </c>
      <c r="X61" s="26">
        <f t="shared" si="41"/>
        <v>0</v>
      </c>
      <c r="Y61">
        <f>COUNTIF(X61:X$177,X61)</f>
        <v>29</v>
      </c>
      <c r="Z61">
        <f>IF(Y61&gt;1,MATCH(X61,X62:X$177,0),"")</f>
        <v>1</v>
      </c>
      <c r="AA61" s="4">
        <f>INDEX(AA62:AA$177,$Z61)</f>
        <v>0</v>
      </c>
      <c r="AB61" s="4">
        <f>INDEX(AB62:AB$177,$Z61)</f>
        <v>0</v>
      </c>
      <c r="AC61" s="4">
        <f>INDEX(AC62:AC$177,$Z61)</f>
        <v>0</v>
      </c>
      <c r="AD61" s="4">
        <f>INDEX(AD62:AD$177,$Z61)</f>
        <v>0</v>
      </c>
      <c r="AE61" s="4">
        <f>INDEX(AE62:AE$177,$Z61)</f>
        <v>0</v>
      </c>
      <c r="AF61" s="4">
        <f>INDEX(AF62:AF$177,$Z61)</f>
        <v>0</v>
      </c>
      <c r="AG61" s="4">
        <f>INDEX(AG62:AG$177,$Z61)</f>
        <v>0</v>
      </c>
    </row>
    <row r="62" spans="1:33" ht="12.75">
      <c r="A62" s="26" t="e">
        <f>SuperCoppa!C74</f>
        <v>#N/A</v>
      </c>
      <c r="B62" s="26" t="str">
        <f t="shared" si="39"/>
        <v>Verona</v>
      </c>
      <c r="C62" s="20">
        <f>SuperCoppa!E74</f>
        <v>0</v>
      </c>
      <c r="K62" s="8">
        <f t="shared" si="40"/>
        <v>0</v>
      </c>
      <c r="L62" s="9"/>
      <c r="N62" t="str">
        <f>IF(COUNTIF(Rose!A$2:J$41,'Inserisci Voti'!C62)=1,"META SX",IF(COUNTIF(Rose!K$2:T$41,'Inserisci Voti'!C62)=1,"META DX","non esiste"))</f>
        <v>non esiste</v>
      </c>
      <c r="O62" t="str">
        <f>IF(N62="META SX",IF(COUNTIF(Rose!A$2:E$41,'Inserisci Voti'!C62)=1,"SSX","DSX"),IF(N62="META DX",IF(COUNTIF(Rose!K$2:O$41,'Inserisci Voti'!C62)=1,"SDX","DDX"),"non esiste"))</f>
        <v>non esiste</v>
      </c>
      <c r="P62" t="str">
        <f>IF(O62="SSX",IF(COUNTIF(Rose!A$2:A$41,C62)=1,Rose!A$1,IF(COUNTIF(Rose!B$2:B$41,C62)=1,Rose!B$1,IF(COUNTIF(Rose!C$2:C$41,C62)=1,Rose!C$1,IF(COUNTIF(Rose!D$2:D$41,C62)=1,Rose!D$1,Rose!E$1)))),IF(O62="DSX",IF(COUNTIF(Rose!F$2:F$41,C62)=1,Rose!F$1,IF(COUNTIF(Rose!G$2:G$41,C62)=1,Rose!G$1,IF(COUNTIF(Rose!H$2:H$41,C62)=1,Rose!H$1,IF(COUNTIF(Rose!I$2:I$41,C62)=1,Rose!I$1,Rose!J$1)))),IF(O62="SDX",IF(COUNTIF(Rose!K$2:K$41,C62)=1,Rose!K$1,IF(COUNTIF(Rose!L$2:L$41,C62)=1,Rose!L$1,IF(COUNTIF(Rose!M$2:M$41,C62)=1,Rose!M$1,IF(COUNTIF(Rose!N$2:N$41,C62)=1,Rose!N$1,Rose!O$1)))),IF(COUNTIF(Rose!P$2:P$41,C62)=1,Rose!P$1,IF(COUNTIF(Rose!Q$2:Q$41,C62)=1,Rose!Q$1,IF(COUNTIF(Rose!R$2:R$41,C62)=1,Rose!R$1,IF(COUNTIF(Rose!S$2:S$41,C62)=1,Rose!S$1,Rose!T$1)))))))</f>
        <v>Verona</v>
      </c>
      <c r="W62" s="26" t="str">
        <f t="shared" si="41"/>
        <v>Verona</v>
      </c>
      <c r="X62" s="26">
        <f t="shared" si="41"/>
        <v>0</v>
      </c>
      <c r="Y62">
        <f>COUNTIF(X62:X$177,X62)</f>
        <v>28</v>
      </c>
      <c r="Z62">
        <f>IF(Y62&gt;1,MATCH(X62,X63:X$177,0),"")</f>
        <v>1</v>
      </c>
      <c r="AA62" s="4">
        <f>INDEX(AA63:AA$177,$Z62)</f>
        <v>0</v>
      </c>
      <c r="AB62" s="4">
        <f>INDEX(AB63:AB$177,$Z62)</f>
        <v>0</v>
      </c>
      <c r="AC62" s="4">
        <f>INDEX(AC63:AC$177,$Z62)</f>
        <v>0</v>
      </c>
      <c r="AD62" s="4">
        <f>INDEX(AD63:AD$177,$Z62)</f>
        <v>0</v>
      </c>
      <c r="AE62" s="4">
        <f>INDEX(AE63:AE$177,$Z62)</f>
        <v>0</v>
      </c>
      <c r="AF62" s="4">
        <f>INDEX(AF63:AF$177,$Z62)</f>
        <v>0</v>
      </c>
      <c r="AG62" s="4">
        <f>INDEX(AG63:AG$177,$Z62)</f>
        <v>0</v>
      </c>
    </row>
    <row r="63" spans="1:33" ht="12.75">
      <c r="A63" s="29" t="s">
        <v>31</v>
      </c>
      <c r="B63" s="29" t="s">
        <v>31</v>
      </c>
      <c r="D63" s="12" t="s">
        <v>27</v>
      </c>
      <c r="E63" s="6"/>
      <c r="F63" s="13">
        <f>COUNT(D44:D62)+COUNTIF(D44:D62,"UFFICIO")+COUNTIF(D44:D62,"ASSENTE")</f>
        <v>0</v>
      </c>
      <c r="K63" s="4"/>
      <c r="L63" s="9"/>
      <c r="N63" s="34" t="str">
        <f>IF(COUNTIF(Rose!A$2:J$41,'Inserisci Voti'!C63)=1,"META SX",IF(COUNTIF(Rose!K$2:T$41,'Inserisci Voti'!C63)=1,"META DX","non esiste"))</f>
        <v>non esiste</v>
      </c>
      <c r="O63" s="34" t="str">
        <f>IF(N63="META SX",IF(COUNTIF(Rose!A$2:E$41,'Inserisci Voti'!C63)=1,"SSX","DSX"),IF(N63="META DX",IF(COUNTIF(Rose!K$2:O$41,'Inserisci Voti'!C63)=1,"SDX","DDX"),"non esiste"))</f>
        <v>non esiste</v>
      </c>
      <c r="P63" s="34" t="str">
        <f>IF(O63="SSX",IF(COUNTIF(Rose!A$2:A$41,C63)=1,Rose!A$1,IF(COUNTIF(Rose!B$2:B$41,C63)=1,Rose!B$1,IF(COUNTIF(Rose!C$2:C$41,C63)=1,Rose!C$1,IF(COUNTIF(Rose!D$2:D$41,C63)=1,Rose!D$1,Rose!E$1)))),IF(O63="DSX",IF(COUNTIF(Rose!F$2:F$41,C63)=1,Rose!F$1,IF(COUNTIF(Rose!G$2:G$41,C63)=1,Rose!G$1,IF(COUNTIF(Rose!H$2:H$41,C63)=1,Rose!H$1,IF(COUNTIF(Rose!I$2:I$41,C63)=1,Rose!I$1,Rose!J$1)))),IF(O63="SDX",IF(COUNTIF(Rose!K$2:K$41,C63)=1,Rose!K$1,IF(COUNTIF(Rose!L$2:L$41,C63)=1,Rose!L$1,IF(COUNTIF(Rose!M$2:M$41,C63)=1,Rose!M$1,IF(COUNTIF(Rose!N$2:N$41,C63)=1,Rose!N$1,Rose!O$1)))),IF(COUNTIF(Rose!P$2:P$41,C63)=1,Rose!P$1,IF(COUNTIF(Rose!Q$2:Q$41,C63)=1,Rose!Q$1,IF(COUNTIF(Rose!R$2:R$41,C63)=1,Rose!R$1,IF(COUNTIF(Rose!S$2:S$41,C63)=1,Rose!S$1,Rose!T$1)))))))</f>
        <v>Verona</v>
      </c>
      <c r="Q63" s="34"/>
      <c r="R63" s="34"/>
      <c r="W63" s="26" t="str">
        <f t="shared" si="41"/>
        <v>Verona</v>
      </c>
      <c r="X63" s="26">
        <f t="shared" si="41"/>
        <v>0</v>
      </c>
      <c r="Y63">
        <f>COUNTIF(X63:X$177,X63)</f>
        <v>27</v>
      </c>
      <c r="Z63">
        <f>IF(Y63&gt;1,MATCH(X63,X64:X$177,0),"")</f>
        <v>1</v>
      </c>
      <c r="AA63" s="4">
        <f>INDEX(AA64:AA$177,$Z63)</f>
        <v>0</v>
      </c>
      <c r="AB63" s="4">
        <f>INDEX(AB64:AB$177,$Z63)</f>
        <v>0</v>
      </c>
      <c r="AC63" s="4">
        <f>INDEX(AC64:AC$177,$Z63)</f>
        <v>0</v>
      </c>
      <c r="AD63" s="4">
        <f>INDEX(AD64:AD$177,$Z63)</f>
        <v>0</v>
      </c>
      <c r="AE63" s="4">
        <f>INDEX(AE64:AE$177,$Z63)</f>
        <v>0</v>
      </c>
      <c r="AF63" s="4">
        <f>INDEX(AF64:AF$177,$Z63)</f>
        <v>0</v>
      </c>
      <c r="AG63" s="4">
        <f>INDEX(AG64:AG$177,$Z63)</f>
        <v>0</v>
      </c>
    </row>
    <row r="64" spans="1:33" ht="12.75">
      <c r="A64" s="28" t="s">
        <v>31</v>
      </c>
      <c r="B64" s="28" t="s">
        <v>31</v>
      </c>
      <c r="C64" s="1">
        <f>SuperCoppa!E80</f>
        <v>0</v>
      </c>
      <c r="D64" s="3"/>
      <c r="E64" s="3"/>
      <c r="F64" s="3"/>
      <c r="G64" s="3"/>
      <c r="H64" s="3"/>
      <c r="I64" s="3"/>
      <c r="J64" s="3"/>
      <c r="K64" s="3"/>
      <c r="L64" s="9"/>
      <c r="N64" s="34" t="str">
        <f>IF(COUNTIF(Rose!A$2:J$41,'Inserisci Voti'!C64)=1,"META SX",IF(COUNTIF(Rose!K$2:T$41,'Inserisci Voti'!C64)=1,"META DX","non esiste"))</f>
        <v>non esiste</v>
      </c>
      <c r="O64" s="34" t="str">
        <f>IF(N64="META SX",IF(COUNTIF(Rose!A$2:E$41,'Inserisci Voti'!C64)=1,"SSX","DSX"),IF(N64="META DX",IF(COUNTIF(Rose!K$2:O$41,'Inserisci Voti'!C64)=1,"SDX","DDX"),"non esiste"))</f>
        <v>non esiste</v>
      </c>
      <c r="P64" s="34" t="str">
        <f>IF(O64="SSX",IF(COUNTIF(Rose!A$2:A$41,C64)=1,Rose!A$1,IF(COUNTIF(Rose!B$2:B$41,C64)=1,Rose!B$1,IF(COUNTIF(Rose!C$2:C$41,C64)=1,Rose!C$1,IF(COUNTIF(Rose!D$2:D$41,C64)=1,Rose!D$1,Rose!E$1)))),IF(O64="DSX",IF(COUNTIF(Rose!F$2:F$41,C64)=1,Rose!F$1,IF(COUNTIF(Rose!G$2:G$41,C64)=1,Rose!G$1,IF(COUNTIF(Rose!H$2:H$41,C64)=1,Rose!H$1,IF(COUNTIF(Rose!I$2:I$41,C64)=1,Rose!I$1,Rose!J$1)))),IF(O64="SDX",IF(COUNTIF(Rose!K$2:K$41,C64)=1,Rose!K$1,IF(COUNTIF(Rose!L$2:L$41,C64)=1,Rose!L$1,IF(COUNTIF(Rose!M$2:M$41,C64)=1,Rose!M$1,IF(COUNTIF(Rose!N$2:N$41,C64)=1,Rose!N$1,Rose!O$1)))),IF(COUNTIF(Rose!P$2:P$41,C64)=1,Rose!P$1,IF(COUNTIF(Rose!Q$2:Q$41,C64)=1,Rose!Q$1,IF(COUNTIF(Rose!R$2:R$41,C64)=1,Rose!R$1,IF(COUNTIF(Rose!S$2:S$41,C64)=1,Rose!S$1,Rose!T$1)))))))</f>
        <v>Verona</v>
      </c>
      <c r="Q64" s="34"/>
      <c r="R64" s="34"/>
      <c r="W64" s="26" t="str">
        <f t="shared" si="41"/>
        <v>Verona</v>
      </c>
      <c r="X64" s="26">
        <f t="shared" si="41"/>
        <v>0</v>
      </c>
      <c r="Y64">
        <f>COUNTIF(X64:X$177,X64)</f>
        <v>26</v>
      </c>
      <c r="Z64">
        <f>IF(Y64&gt;1,MATCH(X64,X65:X$177,0),"")</f>
        <v>1</v>
      </c>
      <c r="AA64" s="4">
        <f>INDEX(AA65:AA$177,$Z64)</f>
        <v>0</v>
      </c>
      <c r="AB64" s="4">
        <f>INDEX(AB65:AB$177,$Z64)</f>
        <v>0</v>
      </c>
      <c r="AC64" s="4">
        <f>INDEX(AC65:AC$177,$Z64)</f>
        <v>0</v>
      </c>
      <c r="AD64" s="4">
        <f>INDEX(AD65:AD$177,$Z64)</f>
        <v>0</v>
      </c>
      <c r="AE64" s="4">
        <f>INDEX(AE65:AE$177,$Z64)</f>
        <v>0</v>
      </c>
      <c r="AF64" s="4">
        <f>INDEX(AF65:AF$177,$Z64)</f>
        <v>0</v>
      </c>
      <c r="AG64" s="4">
        <f>INDEX(AG65:AG$177,$Z64)</f>
        <v>0</v>
      </c>
    </row>
    <row r="65" spans="1:33" ht="12.75">
      <c r="A65" s="26" t="e">
        <f>SuperCoppa!C82</f>
        <v>#N/A</v>
      </c>
      <c r="B65" s="26" t="str">
        <f aca="true" t="shared" si="42" ref="B65:B75">P65</f>
        <v>Verona</v>
      </c>
      <c r="C65" s="37">
        <f>SuperCoppa!E82</f>
        <v>0</v>
      </c>
      <c r="D65" s="4">
        <f>IF(AA35&lt;&gt;0,AA35,"")</f>
      </c>
      <c r="E65" s="4">
        <f aca="true" t="shared" si="43" ref="E65:J65">IF(AB35&lt;&gt;0,AB35,"")</f>
      </c>
      <c r="F65" s="4">
        <f t="shared" si="43"/>
      </c>
      <c r="G65" s="4">
        <f t="shared" si="43"/>
      </c>
      <c r="H65" s="4">
        <f t="shared" si="43"/>
      </c>
      <c r="I65" s="4">
        <f t="shared" si="43"/>
      </c>
      <c r="J65" s="4">
        <f t="shared" si="43"/>
      </c>
      <c r="K65" s="8">
        <f>IF(D65="UFFICIO",4,SUM(D65,IF(E65="A",-0.5,IF(E65="E",-1,0)),N(F65)*3,-N(G65),-N(H65)*2,-N(I65)*3,N(J65)*3))</f>
        <v>0</v>
      </c>
      <c r="L65" s="9"/>
      <c r="N65" t="str">
        <f>IF(COUNTIF(Rose!A$2:J$41,'Inserisci Voti'!C65)=1,"META SX",IF(COUNTIF(Rose!K$2:T$41,'Inserisci Voti'!C65)=1,"META DX","non esiste"))</f>
        <v>non esiste</v>
      </c>
      <c r="O65" t="str">
        <f>IF(N65="META SX",IF(COUNTIF(Rose!A$2:E$41,'Inserisci Voti'!C65)=1,"SSX","DSX"),IF(N65="META DX",IF(COUNTIF(Rose!K$2:O$41,'Inserisci Voti'!C65)=1,"SDX","DDX"),"non esiste"))</f>
        <v>non esiste</v>
      </c>
      <c r="P65" t="str">
        <f>IF(O65="SSX",IF(COUNTIF(Rose!A$2:A$41,C65)=1,Rose!A$1,IF(COUNTIF(Rose!B$2:B$41,C65)=1,Rose!B$1,IF(COUNTIF(Rose!C$2:C$41,C65)=1,Rose!C$1,IF(COUNTIF(Rose!D$2:D$41,C65)=1,Rose!D$1,Rose!E$1)))),IF(O65="DSX",IF(COUNTIF(Rose!F$2:F$41,C65)=1,Rose!F$1,IF(COUNTIF(Rose!G$2:G$41,C65)=1,Rose!G$1,IF(COUNTIF(Rose!H$2:H$41,C65)=1,Rose!H$1,IF(COUNTIF(Rose!I$2:I$41,C65)=1,Rose!I$1,Rose!J$1)))),IF(O65="SDX",IF(COUNTIF(Rose!K$2:K$41,C65)=1,Rose!K$1,IF(COUNTIF(Rose!L$2:L$41,C65)=1,Rose!L$1,IF(COUNTIF(Rose!M$2:M$41,C65)=1,Rose!M$1,IF(COUNTIF(Rose!N$2:N$41,C65)=1,Rose!N$1,Rose!O$1)))),IF(COUNTIF(Rose!P$2:P$41,C65)=1,Rose!P$1,IF(COUNTIF(Rose!Q$2:Q$41,C65)=1,Rose!Q$1,IF(COUNTIF(Rose!R$2:R$41,C65)=1,Rose!R$1,IF(COUNTIF(Rose!S$2:S$41,C65)=1,Rose!S$1,Rose!T$1)))))))</f>
        <v>Verona</v>
      </c>
      <c r="W65" s="26" t="str">
        <f t="shared" si="41"/>
        <v>Verona</v>
      </c>
      <c r="X65" s="26">
        <f t="shared" si="41"/>
        <v>0</v>
      </c>
      <c r="Y65">
        <f>COUNTIF(X65:X$177,X65)</f>
        <v>25</v>
      </c>
      <c r="Z65">
        <f>IF(Y65&gt;1,MATCH(X65,X66:X$177,0),"")</f>
        <v>1</v>
      </c>
      <c r="AA65" s="4">
        <f>INDEX(AA66:AA$177,$Z65)</f>
        <v>0</v>
      </c>
      <c r="AB65" s="4">
        <f>INDEX(AB66:AB$177,$Z65)</f>
        <v>0</v>
      </c>
      <c r="AC65" s="4">
        <f>INDEX(AC66:AC$177,$Z65)</f>
        <v>0</v>
      </c>
      <c r="AD65" s="4">
        <f>INDEX(AD66:AD$177,$Z65)</f>
        <v>0</v>
      </c>
      <c r="AE65" s="4">
        <f>INDEX(AE66:AE$177,$Z65)</f>
        <v>0</v>
      </c>
      <c r="AF65" s="4">
        <f>INDEX(AF66:AF$177,$Z65)</f>
        <v>0</v>
      </c>
      <c r="AG65" s="4">
        <f>INDEX(AG66:AG$177,$Z65)</f>
        <v>0</v>
      </c>
    </row>
    <row r="66" spans="1:33" ht="12.75">
      <c r="A66" s="26" t="e">
        <f>SuperCoppa!C83</f>
        <v>#N/A</v>
      </c>
      <c r="B66" s="26" t="str">
        <f t="shared" si="42"/>
        <v>Verona</v>
      </c>
      <c r="C66" s="37">
        <f>SuperCoppa!E83</f>
        <v>0</v>
      </c>
      <c r="D66" s="4">
        <f aca="true" t="shared" si="44" ref="D66:D75">IF(AA36&lt;&gt;0,AA36,"")</f>
      </c>
      <c r="E66" s="4">
        <f aca="true" t="shared" si="45" ref="E66:E75">IF(AB36&lt;&gt;0,AB36,"")</f>
      </c>
      <c r="F66" s="4">
        <f aca="true" t="shared" si="46" ref="F66:F75">IF(AC36&lt;&gt;0,AC36,"")</f>
      </c>
      <c r="G66" s="4">
        <f aca="true" t="shared" si="47" ref="G66:G75">IF(AD36&lt;&gt;0,AD36,"")</f>
      </c>
      <c r="H66" s="4">
        <f aca="true" t="shared" si="48" ref="H66:H75">IF(AE36&lt;&gt;0,AE36,"")</f>
      </c>
      <c r="I66" s="4">
        <f aca="true" t="shared" si="49" ref="I66:I75">IF(AF36&lt;&gt;0,AF36,"")</f>
      </c>
      <c r="J66" s="4">
        <f aca="true" t="shared" si="50" ref="J66:J75">IF(AG36&lt;&gt;0,AG36,"")</f>
      </c>
      <c r="K66" s="8">
        <f aca="true" t="shared" si="51" ref="K66:K75">IF(D66="UFFICIO",4,SUM(D66,IF(E66="A",-0.5,IF(E66="E",-1,0)),N(F66)*3,-N(G66),-N(H66)*2,-N(I66)*3,N(J66)*3))</f>
        <v>0</v>
      </c>
      <c r="L66" s="9"/>
      <c r="N66" t="str">
        <f>IF(COUNTIF(Rose!A$2:J$41,'Inserisci Voti'!C66)=1,"META SX",IF(COUNTIF(Rose!K$2:T$41,'Inserisci Voti'!C66)=1,"META DX","non esiste"))</f>
        <v>non esiste</v>
      </c>
      <c r="O66" t="str">
        <f>IF(N66="META SX",IF(COUNTIF(Rose!A$2:E$41,'Inserisci Voti'!C66)=1,"SSX","DSX"),IF(N66="META DX",IF(COUNTIF(Rose!K$2:O$41,'Inserisci Voti'!C66)=1,"SDX","DDX"),"non esiste"))</f>
        <v>non esiste</v>
      </c>
      <c r="P66" t="str">
        <f>IF(O66="SSX",IF(COUNTIF(Rose!A$2:A$41,C66)=1,Rose!A$1,IF(COUNTIF(Rose!B$2:B$41,C66)=1,Rose!B$1,IF(COUNTIF(Rose!C$2:C$41,C66)=1,Rose!C$1,IF(COUNTIF(Rose!D$2:D$41,C66)=1,Rose!D$1,Rose!E$1)))),IF(O66="DSX",IF(COUNTIF(Rose!F$2:F$41,C66)=1,Rose!F$1,IF(COUNTIF(Rose!G$2:G$41,C66)=1,Rose!G$1,IF(COUNTIF(Rose!H$2:H$41,C66)=1,Rose!H$1,IF(COUNTIF(Rose!I$2:I$41,C66)=1,Rose!I$1,Rose!J$1)))),IF(O66="SDX",IF(COUNTIF(Rose!K$2:K$41,C66)=1,Rose!K$1,IF(COUNTIF(Rose!L$2:L$41,C66)=1,Rose!L$1,IF(COUNTIF(Rose!M$2:M$41,C66)=1,Rose!M$1,IF(COUNTIF(Rose!N$2:N$41,C66)=1,Rose!N$1,Rose!O$1)))),IF(COUNTIF(Rose!P$2:P$41,C66)=1,Rose!P$1,IF(COUNTIF(Rose!Q$2:Q$41,C66)=1,Rose!Q$1,IF(COUNTIF(Rose!R$2:R$41,C66)=1,Rose!R$1,IF(COUNTIF(Rose!S$2:S$41,C66)=1,Rose!S$1,Rose!T$1)))))))</f>
        <v>Verona</v>
      </c>
      <c r="W66" s="26" t="str">
        <f t="shared" si="41"/>
        <v>Verona</v>
      </c>
      <c r="X66" s="26">
        <f t="shared" si="41"/>
        <v>0</v>
      </c>
      <c r="Y66">
        <f>COUNTIF(X66:X$177,X66)</f>
        <v>24</v>
      </c>
      <c r="Z66">
        <f>IF(Y66&gt;1,MATCH(X66,X67:X$177,0),"")</f>
        <v>1</v>
      </c>
      <c r="AA66" s="4">
        <f>INDEX(AA67:AA$177,$Z66)</f>
        <v>0</v>
      </c>
      <c r="AB66" s="4">
        <f>INDEX(AB67:AB$177,$Z66)</f>
        <v>0</v>
      </c>
      <c r="AC66" s="4">
        <f>INDEX(AC67:AC$177,$Z66)</f>
        <v>0</v>
      </c>
      <c r="AD66" s="4">
        <f>INDEX(AD67:AD$177,$Z66)</f>
        <v>0</v>
      </c>
      <c r="AE66" s="4">
        <f>INDEX(AE67:AE$177,$Z66)</f>
        <v>0</v>
      </c>
      <c r="AF66" s="4">
        <f>INDEX(AF67:AF$177,$Z66)</f>
        <v>0</v>
      </c>
      <c r="AG66" s="4">
        <f>INDEX(AG67:AG$177,$Z66)</f>
        <v>0</v>
      </c>
    </row>
    <row r="67" spans="1:33" ht="12.75">
      <c r="A67" s="26" t="e">
        <f>SuperCoppa!C84</f>
        <v>#N/A</v>
      </c>
      <c r="B67" s="26" t="str">
        <f t="shared" si="42"/>
        <v>Verona</v>
      </c>
      <c r="C67" s="37">
        <f>SuperCoppa!E84</f>
        <v>0</v>
      </c>
      <c r="D67" s="4">
        <f t="shared" si="44"/>
      </c>
      <c r="E67" s="4">
        <f t="shared" si="45"/>
      </c>
      <c r="F67" s="4">
        <f t="shared" si="46"/>
      </c>
      <c r="G67" s="4">
        <f t="shared" si="47"/>
      </c>
      <c r="H67" s="4">
        <f t="shared" si="48"/>
      </c>
      <c r="I67" s="4">
        <f t="shared" si="49"/>
      </c>
      <c r="J67" s="4">
        <f t="shared" si="50"/>
      </c>
      <c r="K67" s="8">
        <f t="shared" si="51"/>
        <v>0</v>
      </c>
      <c r="L67" s="9"/>
      <c r="N67" t="str">
        <f>IF(COUNTIF(Rose!A$2:J$41,'Inserisci Voti'!C67)=1,"META SX",IF(COUNTIF(Rose!K$2:T$41,'Inserisci Voti'!C67)=1,"META DX","non esiste"))</f>
        <v>non esiste</v>
      </c>
      <c r="O67" t="str">
        <f>IF(N67="META SX",IF(COUNTIF(Rose!A$2:E$41,'Inserisci Voti'!C67)=1,"SSX","DSX"),IF(N67="META DX",IF(COUNTIF(Rose!K$2:O$41,'Inserisci Voti'!C67)=1,"SDX","DDX"),"non esiste"))</f>
        <v>non esiste</v>
      </c>
      <c r="P67" t="str">
        <f>IF(O67="SSX",IF(COUNTIF(Rose!A$2:A$41,C67)=1,Rose!A$1,IF(COUNTIF(Rose!B$2:B$41,C67)=1,Rose!B$1,IF(COUNTIF(Rose!C$2:C$41,C67)=1,Rose!C$1,IF(COUNTIF(Rose!D$2:D$41,C67)=1,Rose!D$1,Rose!E$1)))),IF(O67="DSX",IF(COUNTIF(Rose!F$2:F$41,C67)=1,Rose!F$1,IF(COUNTIF(Rose!G$2:G$41,C67)=1,Rose!G$1,IF(COUNTIF(Rose!H$2:H$41,C67)=1,Rose!H$1,IF(COUNTIF(Rose!I$2:I$41,C67)=1,Rose!I$1,Rose!J$1)))),IF(O67="SDX",IF(COUNTIF(Rose!K$2:K$41,C67)=1,Rose!K$1,IF(COUNTIF(Rose!L$2:L$41,C67)=1,Rose!L$1,IF(COUNTIF(Rose!M$2:M$41,C67)=1,Rose!M$1,IF(COUNTIF(Rose!N$2:N$41,C67)=1,Rose!N$1,Rose!O$1)))),IF(COUNTIF(Rose!P$2:P$41,C67)=1,Rose!P$1,IF(COUNTIF(Rose!Q$2:Q$41,C67)=1,Rose!Q$1,IF(COUNTIF(Rose!R$2:R$41,C67)=1,Rose!R$1,IF(COUNTIF(Rose!S$2:S$41,C67)=1,Rose!S$1,Rose!T$1)))))))</f>
        <v>Verona</v>
      </c>
      <c r="W67" s="26" t="str">
        <f t="shared" si="41"/>
        <v>Verona</v>
      </c>
      <c r="X67" s="26">
        <f t="shared" si="41"/>
        <v>0</v>
      </c>
      <c r="Y67">
        <f>COUNTIF(X67:X$177,X67)</f>
        <v>23</v>
      </c>
      <c r="Z67">
        <f>IF(Y67&gt;1,MATCH(X67,X68:X$177,0),"")</f>
        <v>1</v>
      </c>
      <c r="AA67" s="4">
        <f>INDEX(AA68:AA$177,$Z67)</f>
        <v>0</v>
      </c>
      <c r="AB67" s="4">
        <f>INDEX(AB68:AB$177,$Z67)</f>
        <v>0</v>
      </c>
      <c r="AC67" s="4">
        <f>INDEX(AC68:AC$177,$Z67)</f>
        <v>0</v>
      </c>
      <c r="AD67" s="4">
        <f>INDEX(AD68:AD$177,$Z67)</f>
        <v>0</v>
      </c>
      <c r="AE67" s="4">
        <f>INDEX(AE68:AE$177,$Z67)</f>
        <v>0</v>
      </c>
      <c r="AF67" s="4">
        <f>INDEX(AF68:AF$177,$Z67)</f>
        <v>0</v>
      </c>
      <c r="AG67" s="4">
        <f>INDEX(AG68:AG$177,$Z67)</f>
        <v>0</v>
      </c>
    </row>
    <row r="68" spans="1:33" ht="12.75">
      <c r="A68" s="26" t="e">
        <f>SuperCoppa!C85</f>
        <v>#N/A</v>
      </c>
      <c r="B68" s="26" t="str">
        <f t="shared" si="42"/>
        <v>Verona</v>
      </c>
      <c r="C68" s="37">
        <f>SuperCoppa!E85</f>
        <v>0</v>
      </c>
      <c r="D68" s="4">
        <f t="shared" si="44"/>
      </c>
      <c r="E68" s="4">
        <f t="shared" si="45"/>
      </c>
      <c r="F68" s="4">
        <f t="shared" si="46"/>
      </c>
      <c r="G68" s="4">
        <f t="shared" si="47"/>
      </c>
      <c r="H68" s="4">
        <f t="shared" si="48"/>
      </c>
      <c r="I68" s="4">
        <f t="shared" si="49"/>
      </c>
      <c r="J68" s="4">
        <f t="shared" si="50"/>
      </c>
      <c r="K68" s="8">
        <f t="shared" si="51"/>
        <v>0</v>
      </c>
      <c r="L68" s="9"/>
      <c r="N68" t="str">
        <f>IF(COUNTIF(Rose!A$2:J$41,'Inserisci Voti'!C68)=1,"META SX",IF(COUNTIF(Rose!K$2:T$41,'Inserisci Voti'!C68)=1,"META DX","non esiste"))</f>
        <v>non esiste</v>
      </c>
      <c r="O68" t="str">
        <f>IF(N68="META SX",IF(COUNTIF(Rose!A$2:E$41,'Inserisci Voti'!C68)=1,"SSX","DSX"),IF(N68="META DX",IF(COUNTIF(Rose!K$2:O$41,'Inserisci Voti'!C68)=1,"SDX","DDX"),"non esiste"))</f>
        <v>non esiste</v>
      </c>
      <c r="P68" t="str">
        <f>IF(O68="SSX",IF(COUNTIF(Rose!A$2:A$41,C68)=1,Rose!A$1,IF(COUNTIF(Rose!B$2:B$41,C68)=1,Rose!B$1,IF(COUNTIF(Rose!C$2:C$41,C68)=1,Rose!C$1,IF(COUNTIF(Rose!D$2:D$41,C68)=1,Rose!D$1,Rose!E$1)))),IF(O68="DSX",IF(COUNTIF(Rose!F$2:F$41,C68)=1,Rose!F$1,IF(COUNTIF(Rose!G$2:G$41,C68)=1,Rose!G$1,IF(COUNTIF(Rose!H$2:H$41,C68)=1,Rose!H$1,IF(COUNTIF(Rose!I$2:I$41,C68)=1,Rose!I$1,Rose!J$1)))),IF(O68="SDX",IF(COUNTIF(Rose!K$2:K$41,C68)=1,Rose!K$1,IF(COUNTIF(Rose!L$2:L$41,C68)=1,Rose!L$1,IF(COUNTIF(Rose!M$2:M$41,C68)=1,Rose!M$1,IF(COUNTIF(Rose!N$2:N$41,C68)=1,Rose!N$1,Rose!O$1)))),IF(COUNTIF(Rose!P$2:P$41,C68)=1,Rose!P$1,IF(COUNTIF(Rose!Q$2:Q$41,C68)=1,Rose!Q$1,IF(COUNTIF(Rose!R$2:R$41,C68)=1,Rose!R$1,IF(COUNTIF(Rose!S$2:S$41,C68)=1,Rose!S$1,Rose!T$1)))))))</f>
        <v>Verona</v>
      </c>
      <c r="W68" s="51" t="str">
        <f>B128</f>
        <v>Verona</v>
      </c>
      <c r="X68" s="51">
        <f>C128</f>
        <v>0</v>
      </c>
      <c r="Y68">
        <f>COUNTIF(X68:X$177,X68)</f>
        <v>22</v>
      </c>
      <c r="Z68">
        <f>IF(Y68&gt;1,MATCH(X68,X69:X$177,0),"")</f>
        <v>1</v>
      </c>
      <c r="AA68" s="4">
        <f>INDEX(AA69:AA$177,$Z68)</f>
        <v>0</v>
      </c>
      <c r="AB68" s="4">
        <f>INDEX(AB69:AB$177,$Z68)</f>
        <v>0</v>
      </c>
      <c r="AC68" s="4">
        <f>INDEX(AC69:AC$177,$Z68)</f>
        <v>0</v>
      </c>
      <c r="AD68" s="4">
        <f>INDEX(AD69:AD$177,$Z68)</f>
        <v>0</v>
      </c>
      <c r="AE68" s="4">
        <f>INDEX(AE69:AE$177,$Z68)</f>
        <v>0</v>
      </c>
      <c r="AF68" s="4">
        <f>INDEX(AF69:AF$177,$Z68)</f>
        <v>0</v>
      </c>
      <c r="AG68" s="4">
        <f>INDEX(AG69:AG$177,$Z68)</f>
        <v>0</v>
      </c>
    </row>
    <row r="69" spans="1:33" ht="12.75">
      <c r="A69" s="26" t="e">
        <f>SuperCoppa!C86</f>
        <v>#N/A</v>
      </c>
      <c r="B69" s="26" t="str">
        <f t="shared" si="42"/>
        <v>Verona</v>
      </c>
      <c r="C69" s="37">
        <f>SuperCoppa!E86</f>
        <v>0</v>
      </c>
      <c r="D69" s="4">
        <f t="shared" si="44"/>
      </c>
      <c r="E69" s="4">
        <f t="shared" si="45"/>
      </c>
      <c r="F69" s="4">
        <f t="shared" si="46"/>
      </c>
      <c r="G69" s="4">
        <f t="shared" si="47"/>
      </c>
      <c r="H69" s="4">
        <f t="shared" si="48"/>
      </c>
      <c r="I69" s="4">
        <f t="shared" si="49"/>
      </c>
      <c r="J69" s="4">
        <f t="shared" si="50"/>
      </c>
      <c r="K69" s="8">
        <f t="shared" si="51"/>
        <v>0</v>
      </c>
      <c r="L69" s="9"/>
      <c r="N69" t="str">
        <f>IF(COUNTIF(Rose!A$2:J$41,'Inserisci Voti'!C69)=1,"META SX",IF(COUNTIF(Rose!K$2:T$41,'Inserisci Voti'!C69)=1,"META DX","non esiste"))</f>
        <v>non esiste</v>
      </c>
      <c r="O69" t="str">
        <f>IF(N69="META SX",IF(COUNTIF(Rose!A$2:E$41,'Inserisci Voti'!C69)=1,"SSX","DSX"),IF(N69="META DX",IF(COUNTIF(Rose!K$2:O$41,'Inserisci Voti'!C69)=1,"SDX","DDX"),"non esiste"))</f>
        <v>non esiste</v>
      </c>
      <c r="P69" t="str">
        <f>IF(O69="SSX",IF(COUNTIF(Rose!A$2:A$41,C69)=1,Rose!A$1,IF(COUNTIF(Rose!B$2:B$41,C69)=1,Rose!B$1,IF(COUNTIF(Rose!C$2:C$41,C69)=1,Rose!C$1,IF(COUNTIF(Rose!D$2:D$41,C69)=1,Rose!D$1,Rose!E$1)))),IF(O69="DSX",IF(COUNTIF(Rose!F$2:F$41,C69)=1,Rose!F$1,IF(COUNTIF(Rose!G$2:G$41,C69)=1,Rose!G$1,IF(COUNTIF(Rose!H$2:H$41,C69)=1,Rose!H$1,IF(COUNTIF(Rose!I$2:I$41,C69)=1,Rose!I$1,Rose!J$1)))),IF(O69="SDX",IF(COUNTIF(Rose!K$2:K$41,C69)=1,Rose!K$1,IF(COUNTIF(Rose!L$2:L$41,C69)=1,Rose!L$1,IF(COUNTIF(Rose!M$2:M$41,C69)=1,Rose!M$1,IF(COUNTIF(Rose!N$2:N$41,C69)=1,Rose!N$1,Rose!O$1)))),IF(COUNTIF(Rose!P$2:P$41,C69)=1,Rose!P$1,IF(COUNTIF(Rose!Q$2:Q$41,C69)=1,Rose!Q$1,IF(COUNTIF(Rose!R$2:R$41,C69)=1,Rose!R$1,IF(COUNTIF(Rose!S$2:S$41,C69)=1,Rose!S$1,Rose!T$1)))))))</f>
        <v>Verona</v>
      </c>
      <c r="W69" s="51" t="str">
        <f aca="true" t="shared" si="52" ref="W69:X78">B129</f>
        <v>Verona</v>
      </c>
      <c r="X69" s="51">
        <f t="shared" si="52"/>
        <v>0</v>
      </c>
      <c r="Y69">
        <f>COUNTIF(X69:X$177,X69)</f>
        <v>21</v>
      </c>
      <c r="Z69">
        <f>IF(Y69&gt;1,MATCH(X69,X70:X$177,0),"")</f>
        <v>1</v>
      </c>
      <c r="AA69" s="4">
        <f>INDEX(AA70:AA$177,$Z69)</f>
        <v>0</v>
      </c>
      <c r="AB69" s="4">
        <f>INDEX(AB70:AB$177,$Z69)</f>
        <v>0</v>
      </c>
      <c r="AC69" s="4">
        <f>INDEX(AC70:AC$177,$Z69)</f>
        <v>0</v>
      </c>
      <c r="AD69" s="4">
        <f>INDEX(AD70:AD$177,$Z69)</f>
        <v>0</v>
      </c>
      <c r="AE69" s="4">
        <f>INDEX(AE70:AE$177,$Z69)</f>
        <v>0</v>
      </c>
      <c r="AF69" s="4">
        <f>INDEX(AF70:AF$177,$Z69)</f>
        <v>0</v>
      </c>
      <c r="AG69" s="4">
        <f>INDEX(AG70:AG$177,$Z69)</f>
        <v>0</v>
      </c>
    </row>
    <row r="70" spans="1:33" ht="12.75">
      <c r="A70" s="26" t="e">
        <f>SuperCoppa!C87</f>
        <v>#N/A</v>
      </c>
      <c r="B70" s="26" t="str">
        <f t="shared" si="42"/>
        <v>Verona</v>
      </c>
      <c r="C70" s="37">
        <f>SuperCoppa!E87</f>
        <v>0</v>
      </c>
      <c r="D70" s="4">
        <f t="shared" si="44"/>
      </c>
      <c r="E70" s="4">
        <f t="shared" si="45"/>
      </c>
      <c r="F70" s="4">
        <f t="shared" si="46"/>
      </c>
      <c r="G70" s="4">
        <f t="shared" si="47"/>
      </c>
      <c r="H70" s="4">
        <f t="shared" si="48"/>
      </c>
      <c r="I70" s="4">
        <f t="shared" si="49"/>
      </c>
      <c r="J70" s="4">
        <f t="shared" si="50"/>
      </c>
      <c r="K70" s="8">
        <f t="shared" si="51"/>
        <v>0</v>
      </c>
      <c r="L70" s="9"/>
      <c r="N70" t="str">
        <f>IF(COUNTIF(Rose!A$2:J$41,'Inserisci Voti'!C70)=1,"META SX",IF(COUNTIF(Rose!K$2:T$41,'Inserisci Voti'!C70)=1,"META DX","non esiste"))</f>
        <v>non esiste</v>
      </c>
      <c r="O70" t="str">
        <f>IF(N70="META SX",IF(COUNTIF(Rose!A$2:E$41,'Inserisci Voti'!C70)=1,"SSX","DSX"),IF(N70="META DX",IF(COUNTIF(Rose!K$2:O$41,'Inserisci Voti'!C70)=1,"SDX","DDX"),"non esiste"))</f>
        <v>non esiste</v>
      </c>
      <c r="P70" t="str">
        <f>IF(O70="SSX",IF(COUNTIF(Rose!A$2:A$41,C70)=1,Rose!A$1,IF(COUNTIF(Rose!B$2:B$41,C70)=1,Rose!B$1,IF(COUNTIF(Rose!C$2:C$41,C70)=1,Rose!C$1,IF(COUNTIF(Rose!D$2:D$41,C70)=1,Rose!D$1,Rose!E$1)))),IF(O70="DSX",IF(COUNTIF(Rose!F$2:F$41,C70)=1,Rose!F$1,IF(COUNTIF(Rose!G$2:G$41,C70)=1,Rose!G$1,IF(COUNTIF(Rose!H$2:H$41,C70)=1,Rose!H$1,IF(COUNTIF(Rose!I$2:I$41,C70)=1,Rose!I$1,Rose!J$1)))),IF(O70="SDX",IF(COUNTIF(Rose!K$2:K$41,C70)=1,Rose!K$1,IF(COUNTIF(Rose!L$2:L$41,C70)=1,Rose!L$1,IF(COUNTIF(Rose!M$2:M$41,C70)=1,Rose!M$1,IF(COUNTIF(Rose!N$2:N$41,C70)=1,Rose!N$1,Rose!O$1)))),IF(COUNTIF(Rose!P$2:P$41,C70)=1,Rose!P$1,IF(COUNTIF(Rose!Q$2:Q$41,C70)=1,Rose!Q$1,IF(COUNTIF(Rose!R$2:R$41,C70)=1,Rose!R$1,IF(COUNTIF(Rose!S$2:S$41,C70)=1,Rose!S$1,Rose!T$1)))))))</f>
        <v>Verona</v>
      </c>
      <c r="W70" s="51" t="str">
        <f t="shared" si="52"/>
        <v>Verona</v>
      </c>
      <c r="X70" s="51">
        <f t="shared" si="52"/>
        <v>0</v>
      </c>
      <c r="Y70">
        <f>COUNTIF(X70:X$177,X70)</f>
        <v>20</v>
      </c>
      <c r="Z70">
        <f>IF(Y70&gt;1,MATCH(X70,X71:X$177,0),"")</f>
        <v>1</v>
      </c>
      <c r="AA70" s="4">
        <f>INDEX(AA71:AA$177,$Z70)</f>
        <v>0</v>
      </c>
      <c r="AB70" s="4">
        <f>INDEX(AB71:AB$177,$Z70)</f>
        <v>0</v>
      </c>
      <c r="AC70" s="4">
        <f>INDEX(AC71:AC$177,$Z70)</f>
        <v>0</v>
      </c>
      <c r="AD70" s="4">
        <f>INDEX(AD71:AD$177,$Z70)</f>
        <v>0</v>
      </c>
      <c r="AE70" s="4">
        <f>INDEX(AE71:AE$177,$Z70)</f>
        <v>0</v>
      </c>
      <c r="AF70" s="4">
        <f>INDEX(AF71:AF$177,$Z70)</f>
        <v>0</v>
      </c>
      <c r="AG70" s="4">
        <f>INDEX(AG71:AG$177,$Z70)</f>
        <v>0</v>
      </c>
    </row>
    <row r="71" spans="1:33" ht="12.75">
      <c r="A71" s="26" t="e">
        <f>SuperCoppa!C88</f>
        <v>#N/A</v>
      </c>
      <c r="B71" s="26" t="str">
        <f t="shared" si="42"/>
        <v>Verona</v>
      </c>
      <c r="C71" s="37">
        <f>SuperCoppa!E88</f>
        <v>0</v>
      </c>
      <c r="D71" s="4">
        <f t="shared" si="44"/>
      </c>
      <c r="E71" s="4">
        <f t="shared" si="45"/>
      </c>
      <c r="F71" s="4">
        <f t="shared" si="46"/>
      </c>
      <c r="G71" s="4">
        <f t="shared" si="47"/>
      </c>
      <c r="H71" s="4">
        <f t="shared" si="48"/>
      </c>
      <c r="I71" s="4">
        <f t="shared" si="49"/>
      </c>
      <c r="J71" s="4">
        <f t="shared" si="50"/>
      </c>
      <c r="K71" s="8">
        <f t="shared" si="51"/>
        <v>0</v>
      </c>
      <c r="L71" s="9"/>
      <c r="N71" t="str">
        <f>IF(COUNTIF(Rose!A$2:J$41,'Inserisci Voti'!C71)=1,"META SX",IF(COUNTIF(Rose!K$2:T$41,'Inserisci Voti'!C71)=1,"META DX","non esiste"))</f>
        <v>non esiste</v>
      </c>
      <c r="O71" t="str">
        <f>IF(N71="META SX",IF(COUNTIF(Rose!A$2:E$41,'Inserisci Voti'!C71)=1,"SSX","DSX"),IF(N71="META DX",IF(COUNTIF(Rose!K$2:O$41,'Inserisci Voti'!C71)=1,"SDX","DDX"),"non esiste"))</f>
        <v>non esiste</v>
      </c>
      <c r="P71" t="str">
        <f>IF(O71="SSX",IF(COUNTIF(Rose!A$2:A$41,C71)=1,Rose!A$1,IF(COUNTIF(Rose!B$2:B$41,C71)=1,Rose!B$1,IF(COUNTIF(Rose!C$2:C$41,C71)=1,Rose!C$1,IF(COUNTIF(Rose!D$2:D$41,C71)=1,Rose!D$1,Rose!E$1)))),IF(O71="DSX",IF(COUNTIF(Rose!F$2:F$41,C71)=1,Rose!F$1,IF(COUNTIF(Rose!G$2:G$41,C71)=1,Rose!G$1,IF(COUNTIF(Rose!H$2:H$41,C71)=1,Rose!H$1,IF(COUNTIF(Rose!I$2:I$41,C71)=1,Rose!I$1,Rose!J$1)))),IF(O71="SDX",IF(COUNTIF(Rose!K$2:K$41,C71)=1,Rose!K$1,IF(COUNTIF(Rose!L$2:L$41,C71)=1,Rose!L$1,IF(COUNTIF(Rose!M$2:M$41,C71)=1,Rose!M$1,IF(COUNTIF(Rose!N$2:N$41,C71)=1,Rose!N$1,Rose!O$1)))),IF(COUNTIF(Rose!P$2:P$41,C71)=1,Rose!P$1,IF(COUNTIF(Rose!Q$2:Q$41,C71)=1,Rose!Q$1,IF(COUNTIF(Rose!R$2:R$41,C71)=1,Rose!R$1,IF(COUNTIF(Rose!S$2:S$41,C71)=1,Rose!S$1,Rose!T$1)))))))</f>
        <v>Verona</v>
      </c>
      <c r="W71" s="51" t="str">
        <f t="shared" si="52"/>
        <v>Verona</v>
      </c>
      <c r="X71" s="51">
        <f t="shared" si="52"/>
        <v>0</v>
      </c>
      <c r="Y71">
        <f>COUNTIF(X71:X$177,X71)</f>
        <v>19</v>
      </c>
      <c r="Z71">
        <f>IF(Y71&gt;1,MATCH(X71,X72:X$177,0),"")</f>
        <v>1</v>
      </c>
      <c r="AA71" s="4">
        <f>INDEX(AA72:AA$177,$Z71)</f>
        <v>0</v>
      </c>
      <c r="AB71" s="4">
        <f>INDEX(AB72:AB$177,$Z71)</f>
        <v>0</v>
      </c>
      <c r="AC71" s="4">
        <f>INDEX(AC72:AC$177,$Z71)</f>
        <v>0</v>
      </c>
      <c r="AD71" s="4">
        <f>INDEX(AD72:AD$177,$Z71)</f>
        <v>0</v>
      </c>
      <c r="AE71" s="4">
        <f>INDEX(AE72:AE$177,$Z71)</f>
        <v>0</v>
      </c>
      <c r="AF71" s="4">
        <f>INDEX(AF72:AF$177,$Z71)</f>
        <v>0</v>
      </c>
      <c r="AG71" s="4">
        <f>INDEX(AG72:AG$177,$Z71)</f>
        <v>0</v>
      </c>
    </row>
    <row r="72" spans="1:33" ht="12.75">
      <c r="A72" s="26" t="e">
        <f>SuperCoppa!C89</f>
        <v>#N/A</v>
      </c>
      <c r="B72" s="26" t="str">
        <f t="shared" si="42"/>
        <v>Verona</v>
      </c>
      <c r="C72" s="37">
        <f>SuperCoppa!E89</f>
        <v>0</v>
      </c>
      <c r="D72" s="4">
        <f t="shared" si="44"/>
      </c>
      <c r="E72" s="4">
        <f t="shared" si="45"/>
      </c>
      <c r="F72" s="4">
        <f t="shared" si="46"/>
      </c>
      <c r="G72" s="4">
        <f t="shared" si="47"/>
      </c>
      <c r="H72" s="4">
        <f t="shared" si="48"/>
      </c>
      <c r="I72" s="4">
        <f t="shared" si="49"/>
      </c>
      <c r="J72" s="4">
        <f t="shared" si="50"/>
      </c>
      <c r="K72" s="8">
        <f t="shared" si="51"/>
        <v>0</v>
      </c>
      <c r="L72" s="9"/>
      <c r="N72" t="str">
        <f>IF(COUNTIF(Rose!A$2:J$41,'Inserisci Voti'!C72)=1,"META SX",IF(COUNTIF(Rose!K$2:T$41,'Inserisci Voti'!C72)=1,"META DX","non esiste"))</f>
        <v>non esiste</v>
      </c>
      <c r="O72" t="str">
        <f>IF(N72="META SX",IF(COUNTIF(Rose!A$2:E$41,'Inserisci Voti'!C72)=1,"SSX","DSX"),IF(N72="META DX",IF(COUNTIF(Rose!K$2:O$41,'Inserisci Voti'!C72)=1,"SDX","DDX"),"non esiste"))</f>
        <v>non esiste</v>
      </c>
      <c r="P72" t="str">
        <f>IF(O72="SSX",IF(COUNTIF(Rose!A$2:A$41,C72)=1,Rose!A$1,IF(COUNTIF(Rose!B$2:B$41,C72)=1,Rose!B$1,IF(COUNTIF(Rose!C$2:C$41,C72)=1,Rose!C$1,IF(COUNTIF(Rose!D$2:D$41,C72)=1,Rose!D$1,Rose!E$1)))),IF(O72="DSX",IF(COUNTIF(Rose!F$2:F$41,C72)=1,Rose!F$1,IF(COUNTIF(Rose!G$2:G$41,C72)=1,Rose!G$1,IF(COUNTIF(Rose!H$2:H$41,C72)=1,Rose!H$1,IF(COUNTIF(Rose!I$2:I$41,C72)=1,Rose!I$1,Rose!J$1)))),IF(O72="SDX",IF(COUNTIF(Rose!K$2:K$41,C72)=1,Rose!K$1,IF(COUNTIF(Rose!L$2:L$41,C72)=1,Rose!L$1,IF(COUNTIF(Rose!M$2:M$41,C72)=1,Rose!M$1,IF(COUNTIF(Rose!N$2:N$41,C72)=1,Rose!N$1,Rose!O$1)))),IF(COUNTIF(Rose!P$2:P$41,C72)=1,Rose!P$1,IF(COUNTIF(Rose!Q$2:Q$41,C72)=1,Rose!Q$1,IF(COUNTIF(Rose!R$2:R$41,C72)=1,Rose!R$1,IF(COUNTIF(Rose!S$2:S$41,C72)=1,Rose!S$1,Rose!T$1)))))))</f>
        <v>Verona</v>
      </c>
      <c r="W72" s="51" t="str">
        <f t="shared" si="52"/>
        <v>Verona</v>
      </c>
      <c r="X72" s="51">
        <f t="shared" si="52"/>
        <v>0</v>
      </c>
      <c r="Y72">
        <f>COUNTIF(X72:X$177,X72)</f>
        <v>18</v>
      </c>
      <c r="Z72">
        <f>IF(Y72&gt;1,MATCH(X72,X73:X$177,0),"")</f>
        <v>1</v>
      </c>
      <c r="AA72" s="4">
        <f>INDEX(AA73:AA$177,$Z72)</f>
        <v>0</v>
      </c>
      <c r="AB72" s="4">
        <f>INDEX(AB73:AB$177,$Z72)</f>
        <v>0</v>
      </c>
      <c r="AC72" s="4">
        <f>INDEX(AC73:AC$177,$Z72)</f>
        <v>0</v>
      </c>
      <c r="AD72" s="4">
        <f>INDEX(AD73:AD$177,$Z72)</f>
        <v>0</v>
      </c>
      <c r="AE72" s="4">
        <f>INDEX(AE73:AE$177,$Z72)</f>
        <v>0</v>
      </c>
      <c r="AF72" s="4">
        <f>INDEX(AF73:AF$177,$Z72)</f>
        <v>0</v>
      </c>
      <c r="AG72" s="4">
        <f>INDEX(AG73:AG$177,$Z72)</f>
        <v>0</v>
      </c>
    </row>
    <row r="73" spans="1:33" ht="12.75">
      <c r="A73" s="26" t="e">
        <f>SuperCoppa!C90</f>
        <v>#N/A</v>
      </c>
      <c r="B73" s="26" t="str">
        <f t="shared" si="42"/>
        <v>Verona</v>
      </c>
      <c r="C73" s="37">
        <f>SuperCoppa!E90</f>
        <v>0</v>
      </c>
      <c r="D73" s="4">
        <f t="shared" si="44"/>
      </c>
      <c r="E73" s="4">
        <f t="shared" si="45"/>
      </c>
      <c r="F73" s="4">
        <f t="shared" si="46"/>
      </c>
      <c r="G73" s="4">
        <f t="shared" si="47"/>
      </c>
      <c r="H73" s="4">
        <f t="shared" si="48"/>
      </c>
      <c r="I73" s="4">
        <f t="shared" si="49"/>
      </c>
      <c r="J73" s="4">
        <f t="shared" si="50"/>
      </c>
      <c r="K73" s="8">
        <f t="shared" si="51"/>
        <v>0</v>
      </c>
      <c r="L73" s="9"/>
      <c r="N73" t="str">
        <f>IF(COUNTIF(Rose!A$2:J$41,'Inserisci Voti'!C73)=1,"META SX",IF(COUNTIF(Rose!K$2:T$41,'Inserisci Voti'!C73)=1,"META DX","non esiste"))</f>
        <v>non esiste</v>
      </c>
      <c r="O73" t="str">
        <f>IF(N73="META SX",IF(COUNTIF(Rose!A$2:E$41,'Inserisci Voti'!C73)=1,"SSX","DSX"),IF(N73="META DX",IF(COUNTIF(Rose!K$2:O$41,'Inserisci Voti'!C73)=1,"SDX","DDX"),"non esiste"))</f>
        <v>non esiste</v>
      </c>
      <c r="P73" t="str">
        <f>IF(O73="SSX",IF(COUNTIF(Rose!A$2:A$41,C73)=1,Rose!A$1,IF(COUNTIF(Rose!B$2:B$41,C73)=1,Rose!B$1,IF(COUNTIF(Rose!C$2:C$41,C73)=1,Rose!C$1,IF(COUNTIF(Rose!D$2:D$41,C73)=1,Rose!D$1,Rose!E$1)))),IF(O73="DSX",IF(COUNTIF(Rose!F$2:F$41,C73)=1,Rose!F$1,IF(COUNTIF(Rose!G$2:G$41,C73)=1,Rose!G$1,IF(COUNTIF(Rose!H$2:H$41,C73)=1,Rose!H$1,IF(COUNTIF(Rose!I$2:I$41,C73)=1,Rose!I$1,Rose!J$1)))),IF(O73="SDX",IF(COUNTIF(Rose!K$2:K$41,C73)=1,Rose!K$1,IF(COUNTIF(Rose!L$2:L$41,C73)=1,Rose!L$1,IF(COUNTIF(Rose!M$2:M$41,C73)=1,Rose!M$1,IF(COUNTIF(Rose!N$2:N$41,C73)=1,Rose!N$1,Rose!O$1)))),IF(COUNTIF(Rose!P$2:P$41,C73)=1,Rose!P$1,IF(COUNTIF(Rose!Q$2:Q$41,C73)=1,Rose!Q$1,IF(COUNTIF(Rose!R$2:R$41,C73)=1,Rose!R$1,IF(COUNTIF(Rose!S$2:S$41,C73)=1,Rose!S$1,Rose!T$1)))))))</f>
        <v>Verona</v>
      </c>
      <c r="W73" s="51" t="str">
        <f t="shared" si="52"/>
        <v>Verona</v>
      </c>
      <c r="X73" s="51">
        <f t="shared" si="52"/>
        <v>0</v>
      </c>
      <c r="Y73">
        <f>COUNTIF(X73:X$177,X73)</f>
        <v>17</v>
      </c>
      <c r="Z73">
        <f>IF(Y73&gt;1,MATCH(X73,X74:X$177,0),"")</f>
        <v>1</v>
      </c>
      <c r="AA73" s="4">
        <f>INDEX(AA74:AA$177,$Z73)</f>
        <v>0</v>
      </c>
      <c r="AB73" s="4">
        <f>INDEX(AB74:AB$177,$Z73)</f>
        <v>0</v>
      </c>
      <c r="AC73" s="4">
        <f>INDEX(AC74:AC$177,$Z73)</f>
        <v>0</v>
      </c>
      <c r="AD73" s="4">
        <f>INDEX(AD74:AD$177,$Z73)</f>
        <v>0</v>
      </c>
      <c r="AE73" s="4">
        <f>INDEX(AE74:AE$177,$Z73)</f>
        <v>0</v>
      </c>
      <c r="AF73" s="4">
        <f>INDEX(AF74:AF$177,$Z73)</f>
        <v>0</v>
      </c>
      <c r="AG73" s="4">
        <f>INDEX(AG74:AG$177,$Z73)</f>
        <v>0</v>
      </c>
    </row>
    <row r="74" spans="1:33" ht="12.75">
      <c r="A74" s="26" t="e">
        <f>SuperCoppa!C91</f>
        <v>#N/A</v>
      </c>
      <c r="B74" s="26" t="str">
        <f t="shared" si="42"/>
        <v>Verona</v>
      </c>
      <c r="C74" s="37">
        <f>SuperCoppa!E91</f>
        <v>0</v>
      </c>
      <c r="D74" s="4">
        <f t="shared" si="44"/>
      </c>
      <c r="E74" s="4">
        <f t="shared" si="45"/>
      </c>
      <c r="F74" s="4">
        <f t="shared" si="46"/>
      </c>
      <c r="G74" s="4">
        <f t="shared" si="47"/>
      </c>
      <c r="H74" s="4">
        <f t="shared" si="48"/>
      </c>
      <c r="I74" s="4">
        <f t="shared" si="49"/>
      </c>
      <c r="J74" s="4">
        <f t="shared" si="50"/>
      </c>
      <c r="K74" s="8">
        <f t="shared" si="51"/>
        <v>0</v>
      </c>
      <c r="L74" s="9"/>
      <c r="N74" t="str">
        <f>IF(COUNTIF(Rose!A$2:J$41,'Inserisci Voti'!C74)=1,"META SX",IF(COUNTIF(Rose!K$2:T$41,'Inserisci Voti'!C74)=1,"META DX","non esiste"))</f>
        <v>non esiste</v>
      </c>
      <c r="O74" t="str">
        <f>IF(N74="META SX",IF(COUNTIF(Rose!A$2:E$41,'Inserisci Voti'!C74)=1,"SSX","DSX"),IF(N74="META DX",IF(COUNTIF(Rose!K$2:O$41,'Inserisci Voti'!C74)=1,"SDX","DDX"),"non esiste"))</f>
        <v>non esiste</v>
      </c>
      <c r="P74" t="str">
        <f>IF(O74="SSX",IF(COUNTIF(Rose!A$2:A$41,C74)=1,Rose!A$1,IF(COUNTIF(Rose!B$2:B$41,C74)=1,Rose!B$1,IF(COUNTIF(Rose!C$2:C$41,C74)=1,Rose!C$1,IF(COUNTIF(Rose!D$2:D$41,C74)=1,Rose!D$1,Rose!E$1)))),IF(O74="DSX",IF(COUNTIF(Rose!F$2:F$41,C74)=1,Rose!F$1,IF(COUNTIF(Rose!G$2:G$41,C74)=1,Rose!G$1,IF(COUNTIF(Rose!H$2:H$41,C74)=1,Rose!H$1,IF(COUNTIF(Rose!I$2:I$41,C74)=1,Rose!I$1,Rose!J$1)))),IF(O74="SDX",IF(COUNTIF(Rose!K$2:K$41,C74)=1,Rose!K$1,IF(COUNTIF(Rose!L$2:L$41,C74)=1,Rose!L$1,IF(COUNTIF(Rose!M$2:M$41,C74)=1,Rose!M$1,IF(COUNTIF(Rose!N$2:N$41,C74)=1,Rose!N$1,Rose!O$1)))),IF(COUNTIF(Rose!P$2:P$41,C74)=1,Rose!P$1,IF(COUNTIF(Rose!Q$2:Q$41,C74)=1,Rose!Q$1,IF(COUNTIF(Rose!R$2:R$41,C74)=1,Rose!R$1,IF(COUNTIF(Rose!S$2:S$41,C74)=1,Rose!S$1,Rose!T$1)))))))</f>
        <v>Verona</v>
      </c>
      <c r="W74" s="51" t="str">
        <f t="shared" si="52"/>
        <v>Verona</v>
      </c>
      <c r="X74" s="51">
        <f t="shared" si="52"/>
        <v>0</v>
      </c>
      <c r="Y74">
        <f>COUNTIF(X74:X$177,X74)</f>
        <v>16</v>
      </c>
      <c r="Z74">
        <f>IF(Y74&gt;1,MATCH(X74,X75:X$177,0),"")</f>
        <v>1</v>
      </c>
      <c r="AA74" s="4">
        <f>INDEX(AA75:AA$177,$Z74)</f>
        <v>0</v>
      </c>
      <c r="AB74" s="4">
        <f>INDEX(AB75:AB$177,$Z74)</f>
        <v>0</v>
      </c>
      <c r="AC74" s="4">
        <f>INDEX(AC75:AC$177,$Z74)</f>
        <v>0</v>
      </c>
      <c r="AD74" s="4">
        <f>INDEX(AD75:AD$177,$Z74)</f>
        <v>0</v>
      </c>
      <c r="AE74" s="4">
        <f>INDEX(AE75:AE$177,$Z74)</f>
        <v>0</v>
      </c>
      <c r="AF74" s="4">
        <f>INDEX(AF75:AF$177,$Z74)</f>
        <v>0</v>
      </c>
      <c r="AG74" s="4">
        <f>INDEX(AG75:AG$177,$Z74)</f>
        <v>0</v>
      </c>
    </row>
    <row r="75" spans="1:33" ht="12.75">
      <c r="A75" s="26" t="e">
        <f>SuperCoppa!C92</f>
        <v>#N/A</v>
      </c>
      <c r="B75" s="26" t="str">
        <f t="shared" si="42"/>
        <v>Verona</v>
      </c>
      <c r="C75" s="37">
        <f>SuperCoppa!E92</f>
        <v>0</v>
      </c>
      <c r="D75" s="4">
        <f t="shared" si="44"/>
      </c>
      <c r="E75" s="4">
        <f t="shared" si="45"/>
      </c>
      <c r="F75" s="4">
        <f t="shared" si="46"/>
      </c>
      <c r="G75" s="4">
        <f t="shared" si="47"/>
      </c>
      <c r="H75" s="4">
        <f t="shared" si="48"/>
      </c>
      <c r="I75" s="4">
        <f t="shared" si="49"/>
      </c>
      <c r="J75" s="4">
        <f t="shared" si="50"/>
      </c>
      <c r="K75" s="8">
        <f t="shared" si="51"/>
        <v>0</v>
      </c>
      <c r="L75" s="9"/>
      <c r="N75" t="str">
        <f>IF(COUNTIF(Rose!A$2:J$41,'Inserisci Voti'!C75)=1,"META SX",IF(COUNTIF(Rose!K$2:T$41,'Inserisci Voti'!C75)=1,"META DX","non esiste"))</f>
        <v>non esiste</v>
      </c>
      <c r="O75" t="str">
        <f>IF(N75="META SX",IF(COUNTIF(Rose!A$2:E$41,'Inserisci Voti'!C75)=1,"SSX","DSX"),IF(N75="META DX",IF(COUNTIF(Rose!K$2:O$41,'Inserisci Voti'!C75)=1,"SDX","DDX"),"non esiste"))</f>
        <v>non esiste</v>
      </c>
      <c r="P75" t="str">
        <f>IF(O75="SSX",IF(COUNTIF(Rose!A$2:A$41,C75)=1,Rose!A$1,IF(COUNTIF(Rose!B$2:B$41,C75)=1,Rose!B$1,IF(COUNTIF(Rose!C$2:C$41,C75)=1,Rose!C$1,IF(COUNTIF(Rose!D$2:D$41,C75)=1,Rose!D$1,Rose!E$1)))),IF(O75="DSX",IF(COUNTIF(Rose!F$2:F$41,C75)=1,Rose!F$1,IF(COUNTIF(Rose!G$2:G$41,C75)=1,Rose!G$1,IF(COUNTIF(Rose!H$2:H$41,C75)=1,Rose!H$1,IF(COUNTIF(Rose!I$2:I$41,C75)=1,Rose!I$1,Rose!J$1)))),IF(O75="SDX",IF(COUNTIF(Rose!K$2:K$41,C75)=1,Rose!K$1,IF(COUNTIF(Rose!L$2:L$41,C75)=1,Rose!L$1,IF(COUNTIF(Rose!M$2:M$41,C75)=1,Rose!M$1,IF(COUNTIF(Rose!N$2:N$41,C75)=1,Rose!N$1,Rose!O$1)))),IF(COUNTIF(Rose!P$2:P$41,C75)=1,Rose!P$1,IF(COUNTIF(Rose!Q$2:Q$41,C75)=1,Rose!Q$1,IF(COUNTIF(Rose!R$2:R$41,C75)=1,Rose!R$1,IF(COUNTIF(Rose!S$2:S$41,C75)=1,Rose!S$1,Rose!T$1)))))))</f>
        <v>Verona</v>
      </c>
      <c r="W75" s="51" t="str">
        <f t="shared" si="52"/>
        <v>Verona</v>
      </c>
      <c r="X75" s="51">
        <f t="shared" si="52"/>
        <v>0</v>
      </c>
      <c r="Y75">
        <f>COUNTIF(X75:X$177,X75)</f>
        <v>15</v>
      </c>
      <c r="Z75">
        <f>IF(Y75&gt;1,MATCH(X75,X76:X$177,0),"")</f>
        <v>1</v>
      </c>
      <c r="AA75" s="4">
        <f>INDEX(AA76:AA$177,$Z75)</f>
        <v>0</v>
      </c>
      <c r="AB75" s="4">
        <f>INDEX(AB76:AB$177,$Z75)</f>
        <v>0</v>
      </c>
      <c r="AC75" s="4">
        <f>INDEX(AC76:AC$177,$Z75)</f>
        <v>0</v>
      </c>
      <c r="AD75" s="4">
        <f>INDEX(AD76:AD$177,$Z75)</f>
        <v>0</v>
      </c>
      <c r="AE75" s="4">
        <f>INDEX(AE76:AE$177,$Z75)</f>
        <v>0</v>
      </c>
      <c r="AF75" s="4">
        <f>INDEX(AF76:AF$177,$Z75)</f>
        <v>0</v>
      </c>
      <c r="AG75" s="4">
        <f>INDEX(AG76:AG$177,$Z75)</f>
        <v>0</v>
      </c>
    </row>
    <row r="76" spans="1:33" ht="12.75" customHeight="1">
      <c r="A76" s="29" t="s">
        <v>31</v>
      </c>
      <c r="B76" s="29" t="s">
        <v>31</v>
      </c>
      <c r="C76" s="2" t="str">
        <f>SuperCoppa!E93</f>
        <v>PANCHINA</v>
      </c>
      <c r="D76" s="12" t="s">
        <v>12</v>
      </c>
      <c r="E76" s="6"/>
      <c r="F76" s="13">
        <f>11-COUNT(D65:D75)</f>
        <v>11</v>
      </c>
      <c r="G76" s="6"/>
      <c r="H76" s="6"/>
      <c r="I76" s="39"/>
      <c r="J76" s="6"/>
      <c r="K76" s="5"/>
      <c r="L76" s="10"/>
      <c r="N76" s="34" t="str">
        <f>IF(COUNTIF(Rose!A$2:J$41,'Inserisci Voti'!C76)=1,"META SX",IF(COUNTIF(Rose!K$2:T$41,'Inserisci Voti'!C76)=1,"META DX","non esiste"))</f>
        <v>non esiste</v>
      </c>
      <c r="O76" s="34" t="str">
        <f>IF(N76="META SX",IF(COUNTIF(Rose!A$2:E$41,'Inserisci Voti'!C76)=1,"SSX","DSX"),IF(N76="META DX",IF(COUNTIF(Rose!K$2:O$41,'Inserisci Voti'!C76)=1,"SDX","DDX"),"non esiste"))</f>
        <v>non esiste</v>
      </c>
      <c r="P76" s="34" t="str">
        <f>IF(O76="SSX",IF(COUNTIF(Rose!A$2:A$41,C76)=1,Rose!A$1,IF(COUNTIF(Rose!B$2:B$41,C76)=1,Rose!B$1,IF(COUNTIF(Rose!C$2:C$41,C76)=1,Rose!C$1,IF(COUNTIF(Rose!D$2:D$41,C76)=1,Rose!D$1,Rose!E$1)))),IF(O76="DSX",IF(COUNTIF(Rose!F$2:F$41,C76)=1,Rose!F$1,IF(COUNTIF(Rose!G$2:G$41,C76)=1,Rose!G$1,IF(COUNTIF(Rose!H$2:H$41,C76)=1,Rose!H$1,IF(COUNTIF(Rose!I$2:I$41,C76)=1,Rose!I$1,Rose!J$1)))),IF(O76="SDX",IF(COUNTIF(Rose!K$2:K$41,C76)=1,Rose!K$1,IF(COUNTIF(Rose!L$2:L$41,C76)=1,Rose!L$1,IF(COUNTIF(Rose!M$2:M$41,C76)=1,Rose!M$1,IF(COUNTIF(Rose!N$2:N$41,C76)=1,Rose!N$1,Rose!O$1)))),IF(COUNTIF(Rose!P$2:P$41,C76)=1,Rose!P$1,IF(COUNTIF(Rose!Q$2:Q$41,C76)=1,Rose!Q$1,IF(COUNTIF(Rose!R$2:R$41,C76)=1,Rose!R$1,IF(COUNTIF(Rose!S$2:S$41,C76)=1,Rose!S$1,Rose!T$1)))))))</f>
        <v>Verona</v>
      </c>
      <c r="Q76" s="34"/>
      <c r="R76" s="34"/>
      <c r="W76" s="51" t="str">
        <f t="shared" si="52"/>
        <v>Verona</v>
      </c>
      <c r="X76" s="51">
        <f t="shared" si="52"/>
        <v>0</v>
      </c>
      <c r="Y76">
        <f>COUNTIF(X76:X$177,X76)</f>
        <v>14</v>
      </c>
      <c r="Z76">
        <f>IF(Y76&gt;1,MATCH(X76,X77:X$177,0),"")</f>
        <v>1</v>
      </c>
      <c r="AA76" s="4">
        <f>INDEX(AA77:AA$177,$Z76)</f>
        <v>0</v>
      </c>
      <c r="AB76" s="4">
        <f>INDEX(AB77:AB$177,$Z76)</f>
        <v>0</v>
      </c>
      <c r="AC76" s="4">
        <f>INDEX(AC77:AC$177,$Z76)</f>
        <v>0</v>
      </c>
      <c r="AD76" s="4">
        <f>INDEX(AD77:AD$177,$Z76)</f>
        <v>0</v>
      </c>
      <c r="AE76" s="4">
        <f>INDEX(AE77:AE$177,$Z76)</f>
        <v>0</v>
      </c>
      <c r="AF76" s="4">
        <f>INDEX(AF77:AF$177,$Z76)</f>
        <v>0</v>
      </c>
      <c r="AG76" s="4">
        <f>INDEX(AG77:AG$177,$Z76)</f>
        <v>0</v>
      </c>
    </row>
    <row r="77" spans="1:33" ht="12.75">
      <c r="A77" s="26" t="e">
        <f>SuperCoppa!C94</f>
        <v>#N/A</v>
      </c>
      <c r="B77" s="26" t="str">
        <f aca="true" t="shared" si="53" ref="B77:B83">P77</f>
        <v>Verona</v>
      </c>
      <c r="C77" s="37">
        <f>SuperCoppa!E94</f>
        <v>0</v>
      </c>
      <c r="K77" s="8">
        <f aca="true" t="shared" si="54" ref="K77:K83">IF(D77="UFFICIO",4,SUM(D77,IF(E77="A",-0.5,IF(E77="E",-1,0)),F77*3,-G77,-H77*2,-I77*3,J77*3))</f>
        <v>0</v>
      </c>
      <c r="L77" s="9"/>
      <c r="N77" t="str">
        <f>IF(COUNTIF(Rose!A$2:J$41,'Inserisci Voti'!C77)=1,"META SX",IF(COUNTIF(Rose!K$2:T$41,'Inserisci Voti'!C77)=1,"META DX","non esiste"))</f>
        <v>non esiste</v>
      </c>
      <c r="O77" t="str">
        <f>IF(N77="META SX",IF(COUNTIF(Rose!A$2:E$41,'Inserisci Voti'!C77)=1,"SSX","DSX"),IF(N77="META DX",IF(COUNTIF(Rose!K$2:O$41,'Inserisci Voti'!C77)=1,"SDX","DDX"),"non esiste"))</f>
        <v>non esiste</v>
      </c>
      <c r="P77" t="str">
        <f>IF(O77="SSX",IF(COUNTIF(Rose!A$2:A$41,C77)=1,Rose!A$1,IF(COUNTIF(Rose!B$2:B$41,C77)=1,Rose!B$1,IF(COUNTIF(Rose!C$2:C$41,C77)=1,Rose!C$1,IF(COUNTIF(Rose!D$2:D$41,C77)=1,Rose!D$1,Rose!E$1)))),IF(O77="DSX",IF(COUNTIF(Rose!F$2:F$41,C77)=1,Rose!F$1,IF(COUNTIF(Rose!G$2:G$41,C77)=1,Rose!G$1,IF(COUNTIF(Rose!H$2:H$41,C77)=1,Rose!H$1,IF(COUNTIF(Rose!I$2:I$41,C77)=1,Rose!I$1,Rose!J$1)))),IF(O77="SDX",IF(COUNTIF(Rose!K$2:K$41,C77)=1,Rose!K$1,IF(COUNTIF(Rose!L$2:L$41,C77)=1,Rose!L$1,IF(COUNTIF(Rose!M$2:M$41,C77)=1,Rose!M$1,IF(COUNTIF(Rose!N$2:N$41,C77)=1,Rose!N$1,Rose!O$1)))),IF(COUNTIF(Rose!P$2:P$41,C77)=1,Rose!P$1,IF(COUNTIF(Rose!Q$2:Q$41,C77)=1,Rose!Q$1,IF(COUNTIF(Rose!R$2:R$41,C77)=1,Rose!R$1,IF(COUNTIF(Rose!S$2:S$41,C77)=1,Rose!S$1,Rose!T$1)))))))</f>
        <v>Verona</v>
      </c>
      <c r="W77" s="51" t="str">
        <f t="shared" si="52"/>
        <v>Verona</v>
      </c>
      <c r="X77" s="51">
        <f t="shared" si="52"/>
        <v>0</v>
      </c>
      <c r="Y77">
        <f>COUNTIF(X77:X$177,X77)</f>
        <v>13</v>
      </c>
      <c r="Z77">
        <f>IF(Y77&gt;1,MATCH(X77,X78:X$177,0),"")</f>
        <v>1</v>
      </c>
      <c r="AA77" s="4">
        <f>INDEX(AA78:AA$177,$Z77)</f>
        <v>0</v>
      </c>
      <c r="AB77" s="4">
        <f>INDEX(AB78:AB$177,$Z77)</f>
        <v>0</v>
      </c>
      <c r="AC77" s="4">
        <f>INDEX(AC78:AC$177,$Z77)</f>
        <v>0</v>
      </c>
      <c r="AD77" s="4">
        <f>INDEX(AD78:AD$177,$Z77)</f>
        <v>0</v>
      </c>
      <c r="AE77" s="4">
        <f>INDEX(AE78:AE$177,$Z77)</f>
        <v>0</v>
      </c>
      <c r="AF77" s="4">
        <f>INDEX(AF78:AF$177,$Z77)</f>
        <v>0</v>
      </c>
      <c r="AG77" s="4">
        <f>INDEX(AG78:AG$177,$Z77)</f>
        <v>0</v>
      </c>
    </row>
    <row r="78" spans="1:33" ht="12.75">
      <c r="A78" s="26" t="e">
        <f>SuperCoppa!C95</f>
        <v>#N/A</v>
      </c>
      <c r="B78" s="26" t="str">
        <f t="shared" si="53"/>
        <v>Verona</v>
      </c>
      <c r="C78" s="37">
        <f>SuperCoppa!E95</f>
        <v>0</v>
      </c>
      <c r="K78" s="8">
        <f t="shared" si="54"/>
        <v>0</v>
      </c>
      <c r="L78" s="9"/>
      <c r="N78" t="str">
        <f>IF(COUNTIF(Rose!A$2:J$41,'Inserisci Voti'!C78)=1,"META SX",IF(COUNTIF(Rose!K$2:T$41,'Inserisci Voti'!C78)=1,"META DX","non esiste"))</f>
        <v>non esiste</v>
      </c>
      <c r="O78" t="str">
        <f>IF(N78="META SX",IF(COUNTIF(Rose!A$2:E$41,'Inserisci Voti'!C78)=1,"SSX","DSX"),IF(N78="META DX",IF(COUNTIF(Rose!K$2:O$41,'Inserisci Voti'!C78)=1,"SDX","DDX"),"non esiste"))</f>
        <v>non esiste</v>
      </c>
      <c r="P78" t="str">
        <f>IF(O78="SSX",IF(COUNTIF(Rose!A$2:A$41,C78)=1,Rose!A$1,IF(COUNTIF(Rose!B$2:B$41,C78)=1,Rose!B$1,IF(COUNTIF(Rose!C$2:C$41,C78)=1,Rose!C$1,IF(COUNTIF(Rose!D$2:D$41,C78)=1,Rose!D$1,Rose!E$1)))),IF(O78="DSX",IF(COUNTIF(Rose!F$2:F$41,C78)=1,Rose!F$1,IF(COUNTIF(Rose!G$2:G$41,C78)=1,Rose!G$1,IF(COUNTIF(Rose!H$2:H$41,C78)=1,Rose!H$1,IF(COUNTIF(Rose!I$2:I$41,C78)=1,Rose!I$1,Rose!J$1)))),IF(O78="SDX",IF(COUNTIF(Rose!K$2:K$41,C78)=1,Rose!K$1,IF(COUNTIF(Rose!L$2:L$41,C78)=1,Rose!L$1,IF(COUNTIF(Rose!M$2:M$41,C78)=1,Rose!M$1,IF(COUNTIF(Rose!N$2:N$41,C78)=1,Rose!N$1,Rose!O$1)))),IF(COUNTIF(Rose!P$2:P$41,C78)=1,Rose!P$1,IF(COUNTIF(Rose!Q$2:Q$41,C78)=1,Rose!Q$1,IF(COUNTIF(Rose!R$2:R$41,C78)=1,Rose!R$1,IF(COUNTIF(Rose!S$2:S$41,C78)=1,Rose!S$1,Rose!T$1)))))))</f>
        <v>Verona</v>
      </c>
      <c r="W78" s="51" t="str">
        <f t="shared" si="52"/>
        <v>Verona</v>
      </c>
      <c r="X78" s="51">
        <f t="shared" si="52"/>
        <v>0</v>
      </c>
      <c r="Y78">
        <f>COUNTIF(X78:X$177,X78)</f>
        <v>12</v>
      </c>
      <c r="Z78">
        <f>IF(Y78&gt;1,MATCH(X78,X79:X$177,0),"")</f>
        <v>1</v>
      </c>
      <c r="AA78" s="4">
        <f>INDEX(AA79:AA$177,$Z78)</f>
        <v>0</v>
      </c>
      <c r="AB78" s="4">
        <f>INDEX(AB79:AB$177,$Z78)</f>
        <v>0</v>
      </c>
      <c r="AC78" s="4">
        <f>INDEX(AC79:AC$177,$Z78)</f>
        <v>0</v>
      </c>
      <c r="AD78" s="4">
        <f>INDEX(AD79:AD$177,$Z78)</f>
        <v>0</v>
      </c>
      <c r="AE78" s="4">
        <f>INDEX(AE79:AE$177,$Z78)</f>
        <v>0</v>
      </c>
      <c r="AF78" s="4">
        <f>INDEX(AF79:AF$177,$Z78)</f>
        <v>0</v>
      </c>
      <c r="AG78" s="4">
        <f>INDEX(AG79:AG$177,$Z78)</f>
        <v>0</v>
      </c>
    </row>
    <row r="79" spans="1:33" ht="12.75">
      <c r="A79" s="26" t="e">
        <f>SuperCoppa!C96</f>
        <v>#N/A</v>
      </c>
      <c r="B79" s="26" t="str">
        <f t="shared" si="53"/>
        <v>Verona</v>
      </c>
      <c r="C79" s="37">
        <f>SuperCoppa!E96</f>
        <v>0</v>
      </c>
      <c r="K79" s="8">
        <f t="shared" si="54"/>
        <v>0</v>
      </c>
      <c r="L79" s="9"/>
      <c r="N79" t="str">
        <f>IF(COUNTIF(Rose!A$2:J$41,'Inserisci Voti'!C79)=1,"META SX",IF(COUNTIF(Rose!K$2:T$41,'Inserisci Voti'!C79)=1,"META DX","non esiste"))</f>
        <v>non esiste</v>
      </c>
      <c r="O79" t="str">
        <f>IF(N79="META SX",IF(COUNTIF(Rose!A$2:E$41,'Inserisci Voti'!C79)=1,"SSX","DSX"),IF(N79="META DX",IF(COUNTIF(Rose!K$2:O$41,'Inserisci Voti'!C79)=1,"SDX","DDX"),"non esiste"))</f>
        <v>non esiste</v>
      </c>
      <c r="P79" t="str">
        <f>IF(O79="SSX",IF(COUNTIF(Rose!A$2:A$41,C79)=1,Rose!A$1,IF(COUNTIF(Rose!B$2:B$41,C79)=1,Rose!B$1,IF(COUNTIF(Rose!C$2:C$41,C79)=1,Rose!C$1,IF(COUNTIF(Rose!D$2:D$41,C79)=1,Rose!D$1,Rose!E$1)))),IF(O79="DSX",IF(COUNTIF(Rose!F$2:F$41,C79)=1,Rose!F$1,IF(COUNTIF(Rose!G$2:G$41,C79)=1,Rose!G$1,IF(COUNTIF(Rose!H$2:H$41,C79)=1,Rose!H$1,IF(COUNTIF(Rose!I$2:I$41,C79)=1,Rose!I$1,Rose!J$1)))),IF(O79="SDX",IF(COUNTIF(Rose!K$2:K$41,C79)=1,Rose!K$1,IF(COUNTIF(Rose!L$2:L$41,C79)=1,Rose!L$1,IF(COUNTIF(Rose!M$2:M$41,C79)=1,Rose!M$1,IF(COUNTIF(Rose!N$2:N$41,C79)=1,Rose!N$1,Rose!O$1)))),IF(COUNTIF(Rose!P$2:P$41,C79)=1,Rose!P$1,IF(COUNTIF(Rose!Q$2:Q$41,C79)=1,Rose!Q$1,IF(COUNTIF(Rose!R$2:R$41,C79)=1,Rose!R$1,IF(COUNTIF(Rose!S$2:S$41,C79)=1,Rose!S$1,Rose!T$1)))))))</f>
        <v>Verona</v>
      </c>
      <c r="W79" s="26" t="str">
        <f>B149</f>
        <v>Verona</v>
      </c>
      <c r="X79" s="26">
        <f>C149</f>
        <v>0</v>
      </c>
      <c r="Y79">
        <f>COUNTIF(X79:X$177,X79)</f>
        <v>11</v>
      </c>
      <c r="Z79">
        <f>IF(Y79&gt;1,MATCH(X79,X80:X$177,0),"")</f>
        <v>1</v>
      </c>
      <c r="AA79" s="4">
        <f>INDEX(AA80:AA$177,$Z79)</f>
        <v>0</v>
      </c>
      <c r="AB79" s="4">
        <f>INDEX(AB80:AB$177,$Z79)</f>
        <v>0</v>
      </c>
      <c r="AC79" s="4">
        <f>INDEX(AC80:AC$177,$Z79)</f>
        <v>0</v>
      </c>
      <c r="AD79" s="4">
        <f>INDEX(AD80:AD$177,$Z79)</f>
        <v>0</v>
      </c>
      <c r="AE79" s="4">
        <f>INDEX(AE80:AE$177,$Z79)</f>
        <v>0</v>
      </c>
      <c r="AF79" s="4">
        <f>INDEX(AF80:AF$177,$Z79)</f>
        <v>0</v>
      </c>
      <c r="AG79" s="4">
        <f>INDEX(AG80:AG$177,$Z79)</f>
        <v>0</v>
      </c>
    </row>
    <row r="80" spans="1:33" ht="12.75">
      <c r="A80" s="26" t="e">
        <f>SuperCoppa!C97</f>
        <v>#N/A</v>
      </c>
      <c r="B80" s="26" t="str">
        <f t="shared" si="53"/>
        <v>Verona</v>
      </c>
      <c r="C80" s="20">
        <f>SuperCoppa!E97</f>
        <v>0</v>
      </c>
      <c r="K80" s="8">
        <f t="shared" si="54"/>
        <v>0</v>
      </c>
      <c r="L80" s="9"/>
      <c r="N80" t="str">
        <f>IF(COUNTIF(Rose!A$2:J$41,'Inserisci Voti'!C80)=1,"META SX",IF(COUNTIF(Rose!K$2:T$41,'Inserisci Voti'!C80)=1,"META DX","non esiste"))</f>
        <v>non esiste</v>
      </c>
      <c r="O80" t="str">
        <f>IF(N80="META SX",IF(COUNTIF(Rose!A$2:E$41,'Inserisci Voti'!C80)=1,"SSX","DSX"),IF(N80="META DX",IF(COUNTIF(Rose!K$2:O$41,'Inserisci Voti'!C80)=1,"SDX","DDX"),"non esiste"))</f>
        <v>non esiste</v>
      </c>
      <c r="P80" t="str">
        <f>IF(O80="SSX",IF(COUNTIF(Rose!A$2:A$41,C80)=1,Rose!A$1,IF(COUNTIF(Rose!B$2:B$41,C80)=1,Rose!B$1,IF(COUNTIF(Rose!C$2:C$41,C80)=1,Rose!C$1,IF(COUNTIF(Rose!D$2:D$41,C80)=1,Rose!D$1,Rose!E$1)))),IF(O80="DSX",IF(COUNTIF(Rose!F$2:F$41,C80)=1,Rose!F$1,IF(COUNTIF(Rose!G$2:G$41,C80)=1,Rose!G$1,IF(COUNTIF(Rose!H$2:H$41,C80)=1,Rose!H$1,IF(COUNTIF(Rose!I$2:I$41,C80)=1,Rose!I$1,Rose!J$1)))),IF(O80="SDX",IF(COUNTIF(Rose!K$2:K$41,C80)=1,Rose!K$1,IF(COUNTIF(Rose!L$2:L$41,C80)=1,Rose!L$1,IF(COUNTIF(Rose!M$2:M$41,C80)=1,Rose!M$1,IF(COUNTIF(Rose!N$2:N$41,C80)=1,Rose!N$1,Rose!O$1)))),IF(COUNTIF(Rose!P$2:P$41,C80)=1,Rose!P$1,IF(COUNTIF(Rose!Q$2:Q$41,C80)=1,Rose!Q$1,IF(COUNTIF(Rose!R$2:R$41,C80)=1,Rose!R$1,IF(COUNTIF(Rose!S$2:S$41,C80)=1,Rose!S$1,Rose!T$1)))))))</f>
        <v>Verona</v>
      </c>
      <c r="W80" s="26" t="str">
        <f aca="true" t="shared" si="55" ref="W80:X89">B150</f>
        <v>Verona</v>
      </c>
      <c r="X80" s="26">
        <f t="shared" si="55"/>
        <v>0</v>
      </c>
      <c r="Y80">
        <f>COUNTIF(X80:X$177,X80)</f>
        <v>10</v>
      </c>
      <c r="Z80">
        <f>IF(Y80&gt;1,MATCH(X80,X81:X$177,0),"")</f>
        <v>1</v>
      </c>
      <c r="AA80" s="4">
        <f>INDEX(AA81:AA$177,$Z80)</f>
        <v>0</v>
      </c>
      <c r="AB80" s="4">
        <f>INDEX(AB81:AB$177,$Z80)</f>
        <v>0</v>
      </c>
      <c r="AC80" s="4">
        <f>INDEX(AC81:AC$177,$Z80)</f>
        <v>0</v>
      </c>
      <c r="AD80" s="4">
        <f>INDEX(AD81:AD$177,$Z80)</f>
        <v>0</v>
      </c>
      <c r="AE80" s="4">
        <f>INDEX(AE81:AE$177,$Z80)</f>
        <v>0</v>
      </c>
      <c r="AF80" s="4">
        <f>INDEX(AF81:AF$177,$Z80)</f>
        <v>0</v>
      </c>
      <c r="AG80" s="4">
        <f>INDEX(AG81:AG$177,$Z80)</f>
        <v>0</v>
      </c>
    </row>
    <row r="81" spans="1:33" ht="12.75">
      <c r="A81" s="26" t="e">
        <f>SuperCoppa!C98</f>
        <v>#N/A</v>
      </c>
      <c r="B81" s="26" t="str">
        <f t="shared" si="53"/>
        <v>Verona</v>
      </c>
      <c r="C81" s="37">
        <f>SuperCoppa!E98</f>
        <v>0</v>
      </c>
      <c r="K81" s="8">
        <f t="shared" si="54"/>
        <v>0</v>
      </c>
      <c r="L81" s="9"/>
      <c r="N81" t="str">
        <f>IF(COUNTIF(Rose!A$2:J$41,'Inserisci Voti'!C81)=1,"META SX",IF(COUNTIF(Rose!K$2:T$41,'Inserisci Voti'!C81)=1,"META DX","non esiste"))</f>
        <v>non esiste</v>
      </c>
      <c r="O81" t="str">
        <f>IF(N81="META SX",IF(COUNTIF(Rose!A$2:E$41,'Inserisci Voti'!C81)=1,"SSX","DSX"),IF(N81="META DX",IF(COUNTIF(Rose!K$2:O$41,'Inserisci Voti'!C81)=1,"SDX","DDX"),"non esiste"))</f>
        <v>non esiste</v>
      </c>
      <c r="P81" t="str">
        <f>IF(O81="SSX",IF(COUNTIF(Rose!A$2:A$41,C81)=1,Rose!A$1,IF(COUNTIF(Rose!B$2:B$41,C81)=1,Rose!B$1,IF(COUNTIF(Rose!C$2:C$41,C81)=1,Rose!C$1,IF(COUNTIF(Rose!D$2:D$41,C81)=1,Rose!D$1,Rose!E$1)))),IF(O81="DSX",IF(COUNTIF(Rose!F$2:F$41,C81)=1,Rose!F$1,IF(COUNTIF(Rose!G$2:G$41,C81)=1,Rose!G$1,IF(COUNTIF(Rose!H$2:H$41,C81)=1,Rose!H$1,IF(COUNTIF(Rose!I$2:I$41,C81)=1,Rose!I$1,Rose!J$1)))),IF(O81="SDX",IF(COUNTIF(Rose!K$2:K$41,C81)=1,Rose!K$1,IF(COUNTIF(Rose!L$2:L$41,C81)=1,Rose!L$1,IF(COUNTIF(Rose!M$2:M$41,C81)=1,Rose!M$1,IF(COUNTIF(Rose!N$2:N$41,C81)=1,Rose!N$1,Rose!O$1)))),IF(COUNTIF(Rose!P$2:P$41,C81)=1,Rose!P$1,IF(COUNTIF(Rose!Q$2:Q$41,C81)=1,Rose!Q$1,IF(COUNTIF(Rose!R$2:R$41,C81)=1,Rose!R$1,IF(COUNTIF(Rose!S$2:S$41,C81)=1,Rose!S$1,Rose!T$1)))))))</f>
        <v>Verona</v>
      </c>
      <c r="W81" s="26" t="str">
        <f t="shared" si="55"/>
        <v>Verona</v>
      </c>
      <c r="X81" s="26">
        <f t="shared" si="55"/>
        <v>0</v>
      </c>
      <c r="Y81">
        <f>COUNTIF(X81:X$177,X81)</f>
        <v>9</v>
      </c>
      <c r="Z81">
        <f>IF(Y81&gt;1,MATCH(X81,X82:X$177,0),"")</f>
        <v>1</v>
      </c>
      <c r="AA81" s="4">
        <f>INDEX(AA82:AA$177,$Z81)</f>
        <v>0</v>
      </c>
      <c r="AB81" s="4">
        <f>INDEX(AB82:AB$177,$Z81)</f>
        <v>0</v>
      </c>
      <c r="AC81" s="4">
        <f>INDEX(AC82:AC$177,$Z81)</f>
        <v>0</v>
      </c>
      <c r="AD81" s="4">
        <f>INDEX(AD82:AD$177,$Z81)</f>
        <v>0</v>
      </c>
      <c r="AE81" s="4">
        <f>INDEX(AE82:AE$177,$Z81)</f>
        <v>0</v>
      </c>
      <c r="AF81" s="4">
        <f>INDEX(AF82:AF$177,$Z81)</f>
        <v>0</v>
      </c>
      <c r="AG81" s="4">
        <f>INDEX(AG82:AG$177,$Z81)</f>
        <v>0</v>
      </c>
    </row>
    <row r="82" spans="1:33" ht="12.75">
      <c r="A82" s="26" t="e">
        <f>SuperCoppa!C99</f>
        <v>#N/A</v>
      </c>
      <c r="B82" s="26" t="str">
        <f t="shared" si="53"/>
        <v>Verona</v>
      </c>
      <c r="C82" s="37">
        <f>SuperCoppa!E99</f>
        <v>0</v>
      </c>
      <c r="K82" s="8">
        <f t="shared" si="54"/>
        <v>0</v>
      </c>
      <c r="L82" s="9"/>
      <c r="N82" t="str">
        <f>IF(COUNTIF(Rose!A$2:J$41,'Inserisci Voti'!C82)=1,"META SX",IF(COUNTIF(Rose!K$2:T$41,'Inserisci Voti'!C82)=1,"META DX","non esiste"))</f>
        <v>non esiste</v>
      </c>
      <c r="O82" t="str">
        <f>IF(N82="META SX",IF(COUNTIF(Rose!A$2:E$41,'Inserisci Voti'!C82)=1,"SSX","DSX"),IF(N82="META DX",IF(COUNTIF(Rose!K$2:O$41,'Inserisci Voti'!C82)=1,"SDX","DDX"),"non esiste"))</f>
        <v>non esiste</v>
      </c>
      <c r="P82" t="str">
        <f>IF(O82="SSX",IF(COUNTIF(Rose!A$2:A$41,C82)=1,Rose!A$1,IF(COUNTIF(Rose!B$2:B$41,C82)=1,Rose!B$1,IF(COUNTIF(Rose!C$2:C$41,C82)=1,Rose!C$1,IF(COUNTIF(Rose!D$2:D$41,C82)=1,Rose!D$1,Rose!E$1)))),IF(O82="DSX",IF(COUNTIF(Rose!F$2:F$41,C82)=1,Rose!F$1,IF(COUNTIF(Rose!G$2:G$41,C82)=1,Rose!G$1,IF(COUNTIF(Rose!H$2:H$41,C82)=1,Rose!H$1,IF(COUNTIF(Rose!I$2:I$41,C82)=1,Rose!I$1,Rose!J$1)))),IF(O82="SDX",IF(COUNTIF(Rose!K$2:K$41,C82)=1,Rose!K$1,IF(COUNTIF(Rose!L$2:L$41,C82)=1,Rose!L$1,IF(COUNTIF(Rose!M$2:M$41,C82)=1,Rose!M$1,IF(COUNTIF(Rose!N$2:N$41,C82)=1,Rose!N$1,Rose!O$1)))),IF(COUNTIF(Rose!P$2:P$41,C82)=1,Rose!P$1,IF(COUNTIF(Rose!Q$2:Q$41,C82)=1,Rose!Q$1,IF(COUNTIF(Rose!R$2:R$41,C82)=1,Rose!R$1,IF(COUNTIF(Rose!S$2:S$41,C82)=1,Rose!S$1,Rose!T$1)))))))</f>
        <v>Verona</v>
      </c>
      <c r="W82" s="26" t="str">
        <f t="shared" si="55"/>
        <v>Verona</v>
      </c>
      <c r="X82" s="26">
        <f t="shared" si="55"/>
        <v>0</v>
      </c>
      <c r="Y82">
        <f>COUNTIF(X82:X$177,X82)</f>
        <v>8</v>
      </c>
      <c r="Z82">
        <f>IF(Y82&gt;1,MATCH(X82,X83:X$177,0),"")</f>
        <v>1</v>
      </c>
      <c r="AA82" s="4">
        <f>INDEX(AA83:AA$177,$Z82)</f>
        <v>0</v>
      </c>
      <c r="AB82" s="4">
        <f>INDEX(AB83:AB$177,$Z82)</f>
        <v>0</v>
      </c>
      <c r="AC82" s="4">
        <f>INDEX(AC83:AC$177,$Z82)</f>
        <v>0</v>
      </c>
      <c r="AD82" s="4">
        <f>INDEX(AD83:AD$177,$Z82)</f>
        <v>0</v>
      </c>
      <c r="AE82" s="4">
        <f>INDEX(AE83:AE$177,$Z82)</f>
        <v>0</v>
      </c>
      <c r="AF82" s="4">
        <f>INDEX(AF83:AF$177,$Z82)</f>
        <v>0</v>
      </c>
      <c r="AG82" s="4">
        <f>INDEX(AG83:AG$177,$Z82)</f>
        <v>0</v>
      </c>
    </row>
    <row r="83" spans="1:33" ht="12.75">
      <c r="A83" s="26" t="e">
        <f>SuperCoppa!C100</f>
        <v>#N/A</v>
      </c>
      <c r="B83" s="26" t="str">
        <f t="shared" si="53"/>
        <v>Verona</v>
      </c>
      <c r="C83" s="37">
        <f>SuperCoppa!E100</f>
        <v>0</v>
      </c>
      <c r="K83" s="8">
        <f t="shared" si="54"/>
        <v>0</v>
      </c>
      <c r="L83" s="9"/>
      <c r="N83" t="str">
        <f>IF(COUNTIF(Rose!A$2:J$41,'Inserisci Voti'!C83)=1,"META SX",IF(COUNTIF(Rose!K$2:T$41,'Inserisci Voti'!C83)=1,"META DX","non esiste"))</f>
        <v>non esiste</v>
      </c>
      <c r="O83" t="str">
        <f>IF(N83="META SX",IF(COUNTIF(Rose!A$2:E$41,'Inserisci Voti'!C83)=1,"SSX","DSX"),IF(N83="META DX",IF(COUNTIF(Rose!K$2:O$41,'Inserisci Voti'!C83)=1,"SDX","DDX"),"non esiste"))</f>
        <v>non esiste</v>
      </c>
      <c r="P83" t="str">
        <f>IF(O83="SSX",IF(COUNTIF(Rose!A$2:A$41,C83)=1,Rose!A$1,IF(COUNTIF(Rose!B$2:B$41,C83)=1,Rose!B$1,IF(COUNTIF(Rose!C$2:C$41,C83)=1,Rose!C$1,IF(COUNTIF(Rose!D$2:D$41,C83)=1,Rose!D$1,Rose!E$1)))),IF(O83="DSX",IF(COUNTIF(Rose!F$2:F$41,C83)=1,Rose!F$1,IF(COUNTIF(Rose!G$2:G$41,C83)=1,Rose!G$1,IF(COUNTIF(Rose!H$2:H$41,C83)=1,Rose!H$1,IF(COUNTIF(Rose!I$2:I$41,C83)=1,Rose!I$1,Rose!J$1)))),IF(O83="SDX",IF(COUNTIF(Rose!K$2:K$41,C83)=1,Rose!K$1,IF(COUNTIF(Rose!L$2:L$41,C83)=1,Rose!L$1,IF(COUNTIF(Rose!M$2:M$41,C83)=1,Rose!M$1,IF(COUNTIF(Rose!N$2:N$41,C83)=1,Rose!N$1,Rose!O$1)))),IF(COUNTIF(Rose!P$2:P$41,C83)=1,Rose!P$1,IF(COUNTIF(Rose!Q$2:Q$41,C83)=1,Rose!Q$1,IF(COUNTIF(Rose!R$2:R$41,C83)=1,Rose!R$1,IF(COUNTIF(Rose!S$2:S$41,C83)=1,Rose!S$1,Rose!T$1)))))))</f>
        <v>Verona</v>
      </c>
      <c r="W83" s="26" t="str">
        <f t="shared" si="55"/>
        <v>Verona</v>
      </c>
      <c r="X83" s="26">
        <f t="shared" si="55"/>
        <v>0</v>
      </c>
      <c r="Y83">
        <f>COUNTIF(X83:X$177,X83)</f>
        <v>7</v>
      </c>
      <c r="Z83">
        <f>IF(Y83&gt;1,MATCH(X83,X84:X$177,0),"")</f>
        <v>1</v>
      </c>
      <c r="AA83" s="4">
        <f>INDEX(AA84:AA$177,$Z83)</f>
        <v>0</v>
      </c>
      <c r="AB83" s="4">
        <f>INDEX(AB84:AB$177,$Z83)</f>
        <v>0</v>
      </c>
      <c r="AC83" s="4">
        <f>INDEX(AC84:AC$177,$Z83)</f>
        <v>0</v>
      </c>
      <c r="AD83" s="4">
        <f>INDEX(AD84:AD$177,$Z83)</f>
        <v>0</v>
      </c>
      <c r="AE83" s="4">
        <f>INDEX(AE84:AE$177,$Z83)</f>
        <v>0</v>
      </c>
      <c r="AF83" s="4">
        <f>INDEX(AF84:AF$177,$Z83)</f>
        <v>0</v>
      </c>
      <c r="AG83" s="4">
        <f>INDEX(AG84:AG$177,$Z83)</f>
        <v>0</v>
      </c>
    </row>
    <row r="84" spans="1:33" ht="12.75">
      <c r="A84" s="29" t="s">
        <v>31</v>
      </c>
      <c r="B84" s="29" t="s">
        <v>31</v>
      </c>
      <c r="D84" s="12" t="s">
        <v>27</v>
      </c>
      <c r="E84" s="6"/>
      <c r="F84" s="13">
        <f>COUNT(D65:D83)+COUNTIF(D65:D83,"UFFICIO")+COUNTIF(D65:D83,"ASSENTE")</f>
        <v>0</v>
      </c>
      <c r="K84" s="4"/>
      <c r="L84" s="9"/>
      <c r="N84" t="str">
        <f>IF(COUNTIF(Rose!A$2:J$41,'Inserisci Voti'!C84)=1,"META SX",IF(COUNTIF(Rose!K$2:T$41,'Inserisci Voti'!C84)=1,"META DX","non esiste"))</f>
        <v>non esiste</v>
      </c>
      <c r="O84" t="str">
        <f>IF(N84="META SX",IF(COUNTIF(Rose!A$2:E$41,'Inserisci Voti'!C84)=1,"SSX","DSX"),IF(N84="META DX",IF(COUNTIF(Rose!K$2:O$41,'Inserisci Voti'!C84)=1,"SDX","DDX"),"non esiste"))</f>
        <v>non esiste</v>
      </c>
      <c r="P84" t="str">
        <f>IF(O84="SSX",IF(COUNTIF(Rose!A$2:A$41,C84)=1,Rose!A$1,IF(COUNTIF(Rose!B$2:B$41,C84)=1,Rose!B$1,IF(COUNTIF(Rose!C$2:C$41,C84)=1,Rose!C$1,IF(COUNTIF(Rose!D$2:D$41,C84)=1,Rose!D$1,Rose!E$1)))),IF(O84="DSX",IF(COUNTIF(Rose!F$2:F$41,C84)=1,Rose!F$1,IF(COUNTIF(Rose!G$2:G$41,C84)=1,Rose!G$1,IF(COUNTIF(Rose!H$2:H$41,C84)=1,Rose!H$1,IF(COUNTIF(Rose!I$2:I$41,C84)=1,Rose!I$1,Rose!J$1)))),IF(O84="SDX",IF(COUNTIF(Rose!K$2:K$41,C84)=1,Rose!K$1,IF(COUNTIF(Rose!L$2:L$41,C84)=1,Rose!L$1,IF(COUNTIF(Rose!M$2:M$41,C84)=1,Rose!M$1,IF(COUNTIF(Rose!N$2:N$41,C84)=1,Rose!N$1,Rose!O$1)))),IF(COUNTIF(Rose!P$2:P$41,C84)=1,Rose!P$1,IF(COUNTIF(Rose!Q$2:Q$41,C84)=1,Rose!Q$1,IF(COUNTIF(Rose!R$2:R$41,C84)=1,Rose!R$1,IF(COUNTIF(Rose!S$2:S$41,C84)=1,Rose!S$1,Rose!T$1)))))))</f>
        <v>Verona</v>
      </c>
      <c r="W84" s="26" t="str">
        <f t="shared" si="55"/>
        <v>Verona</v>
      </c>
      <c r="X84" s="26">
        <f t="shared" si="55"/>
        <v>0</v>
      </c>
      <c r="Y84">
        <f>COUNTIF(X84:X$177,X84)</f>
        <v>6</v>
      </c>
      <c r="Z84">
        <f>IF(Y84&gt;1,MATCH(X84,X85:X$177,0),"")</f>
        <v>1</v>
      </c>
      <c r="AA84" s="4">
        <f>INDEX(AA85:AA$177,$Z84)</f>
        <v>0</v>
      </c>
      <c r="AB84" s="4">
        <f>INDEX(AB85:AB$177,$Z84)</f>
        <v>0</v>
      </c>
      <c r="AC84" s="4">
        <f>INDEX(AC85:AC$177,$Z84)</f>
        <v>0</v>
      </c>
      <c r="AD84" s="4">
        <f>INDEX(AD85:AD$177,$Z84)</f>
        <v>0</v>
      </c>
      <c r="AE84" s="4">
        <f>INDEX(AE85:AE$177,$Z84)</f>
        <v>0</v>
      </c>
      <c r="AF84" s="4">
        <f>INDEX(AF85:AF$177,$Z84)</f>
        <v>0</v>
      </c>
      <c r="AG84" s="4">
        <f>INDEX(AG85:AG$177,$Z84)</f>
        <v>0</v>
      </c>
    </row>
    <row r="85" spans="1:33" ht="12.75">
      <c r="A85" s="29" t="s">
        <v>31</v>
      </c>
      <c r="B85" s="29" t="s">
        <v>31</v>
      </c>
      <c r="C85" s="32" t="str">
        <f>SuperCoppa!S1</f>
        <v>VALLEVERTA</v>
      </c>
      <c r="D85" s="3"/>
      <c r="E85" s="3"/>
      <c r="F85" s="3"/>
      <c r="G85" s="3"/>
      <c r="H85" s="3"/>
      <c r="I85" s="3"/>
      <c r="J85" s="3"/>
      <c r="N85" t="str">
        <f>IF(COUNTIF(Rose!A$2:J$41,'Inserisci Voti'!C85)=1,"META SX",IF(COUNTIF(Rose!K$2:T$41,'Inserisci Voti'!C85)=1,"META DX","non esiste"))</f>
        <v>non esiste</v>
      </c>
      <c r="O85" t="str">
        <f>IF(N85="META SX",IF(COUNTIF(Rose!A$2:E$41,'Inserisci Voti'!C85)=1,"SSX","DSX"),IF(N85="META DX",IF(COUNTIF(Rose!K$2:O$41,'Inserisci Voti'!C85)=1,"SDX","DDX"),"non esiste"))</f>
        <v>non esiste</v>
      </c>
      <c r="P85" t="str">
        <f>IF(O85="SSX",IF(COUNTIF(Rose!A$2:A$41,C85)=1,Rose!A$1,IF(COUNTIF(Rose!B$2:B$41,C85)=1,Rose!B$1,IF(COUNTIF(Rose!C$2:C$41,C85)=1,Rose!C$1,IF(COUNTIF(Rose!D$2:D$41,C85)=1,Rose!D$1,Rose!E$1)))),IF(O85="DSX",IF(COUNTIF(Rose!F$2:F$41,C85)=1,Rose!F$1,IF(COUNTIF(Rose!G$2:G$41,C85)=1,Rose!G$1,IF(COUNTIF(Rose!H$2:H$41,C85)=1,Rose!H$1,IF(COUNTIF(Rose!I$2:I$41,C85)=1,Rose!I$1,Rose!J$1)))),IF(O85="SDX",IF(COUNTIF(Rose!K$2:K$41,C85)=1,Rose!K$1,IF(COUNTIF(Rose!L$2:L$41,C85)=1,Rose!L$1,IF(COUNTIF(Rose!M$2:M$41,C85)=1,Rose!M$1,IF(COUNTIF(Rose!N$2:N$41,C85)=1,Rose!N$1,Rose!O$1)))),IF(COUNTIF(Rose!P$2:P$41,C85)=1,Rose!P$1,IF(COUNTIF(Rose!Q$2:Q$41,C85)=1,Rose!Q$1,IF(COUNTIF(Rose!R$2:R$41,C85)=1,Rose!R$1,IF(COUNTIF(Rose!S$2:S$41,C85)=1,Rose!S$1,Rose!T$1)))))))</f>
        <v>Verona</v>
      </c>
      <c r="W85" s="26" t="str">
        <f t="shared" si="55"/>
        <v>Verona</v>
      </c>
      <c r="X85" s="26">
        <f t="shared" si="55"/>
        <v>0</v>
      </c>
      <c r="Y85">
        <f>COUNTIF(X85:X$177,X85)</f>
        <v>5</v>
      </c>
      <c r="Z85">
        <f>IF(Y85&gt;1,MATCH(X85,X86:X$177,0),"")</f>
        <v>1</v>
      </c>
      <c r="AA85" s="4">
        <f>INDEX(AA86:AA$177,$Z85)</f>
        <v>0</v>
      </c>
      <c r="AB85" s="4">
        <f>INDEX(AB86:AB$177,$Z85)</f>
        <v>0</v>
      </c>
      <c r="AC85" s="4">
        <f>INDEX(AC86:AC$177,$Z85)</f>
        <v>0</v>
      </c>
      <c r="AD85" s="4">
        <f>INDEX(AD86:AD$177,$Z85)</f>
        <v>0</v>
      </c>
      <c r="AE85" s="4">
        <f>INDEX(AE86:AE$177,$Z85)</f>
        <v>0</v>
      </c>
      <c r="AF85" s="4">
        <f>INDEX(AF86:AF$177,$Z85)</f>
        <v>0</v>
      </c>
      <c r="AG85" s="4">
        <f>INDEX(AG86:AG$177,$Z85)</f>
        <v>0</v>
      </c>
    </row>
    <row r="86" spans="1:33" ht="12.75">
      <c r="A86" s="26" t="str">
        <f>SuperCoppa!Q3</f>
        <v>P</v>
      </c>
      <c r="B86" s="26" t="str">
        <f aca="true" t="shared" si="56" ref="B86:B96">P86</f>
        <v>Fiorentina</v>
      </c>
      <c r="C86" s="37" t="str">
        <f>SuperCoppa!S3</f>
        <v>DRAGOWSKI</v>
      </c>
      <c r="D86" s="4">
        <f>IF(AA46&lt;&gt;0,AA46,"")</f>
        <v>6.5</v>
      </c>
      <c r="E86" s="4">
        <f aca="true" t="shared" si="57" ref="E86:J86">IF(AB46&lt;&gt;0,AB46,"")</f>
      </c>
      <c r="F86" s="4">
        <f t="shared" si="57"/>
      </c>
      <c r="G86" s="4">
        <f t="shared" si="57"/>
        <v>1</v>
      </c>
      <c r="H86" s="4">
        <f t="shared" si="57"/>
      </c>
      <c r="I86" s="4">
        <f t="shared" si="57"/>
      </c>
      <c r="J86" s="4">
        <f t="shared" si="57"/>
      </c>
      <c r="K86" s="8">
        <f aca="true" t="shared" si="58" ref="K86:K96">IF(D86="UFFICIO",4,SUM(D86,IF(E86="A",-0.5,IF(E86="E",-1,0)),N(F86)*3,-N(G86),-N(H86)*2,-N(I86)*3,N(J86)*3))</f>
        <v>5.5</v>
      </c>
      <c r="N86" t="str">
        <f>IF(COUNTIF(Rose!A$2:J$41,'Inserisci Voti'!C86)=1,"META SX",IF(COUNTIF(Rose!K$2:T$41,'Inserisci Voti'!C86)=1,"META DX","non esiste"))</f>
        <v>META SX</v>
      </c>
      <c r="O86" t="str">
        <f>IF(N86="META SX",IF(COUNTIF(Rose!A$2:E$41,'Inserisci Voti'!C86)=1,"SSX","DSX"),IF(N86="META DX",IF(COUNTIF(Rose!K$2:O$41,'Inserisci Voti'!C86)=1,"SDX","DDX"),"non esiste"))</f>
        <v>SSX</v>
      </c>
      <c r="P86" t="str">
        <f>IF(O86="SSX",IF(COUNTIF(Rose!A$2:A$41,C86)=1,Rose!A$1,IF(COUNTIF(Rose!B$2:B$41,C86)=1,Rose!B$1,IF(COUNTIF(Rose!C$2:C$41,C86)=1,Rose!C$1,IF(COUNTIF(Rose!D$2:D$41,C86)=1,Rose!D$1,Rose!E$1)))),IF(O86="DSX",IF(COUNTIF(Rose!F$2:F$41,C86)=1,Rose!F$1,IF(COUNTIF(Rose!G$2:G$41,C86)=1,Rose!G$1,IF(COUNTIF(Rose!H$2:H$41,C86)=1,Rose!H$1,IF(COUNTIF(Rose!I$2:I$41,C86)=1,Rose!I$1,Rose!J$1)))),IF(O86="SDX",IF(COUNTIF(Rose!K$2:K$41,C86)=1,Rose!K$1,IF(COUNTIF(Rose!L$2:L$41,C86)=1,Rose!L$1,IF(COUNTIF(Rose!M$2:M$41,C86)=1,Rose!M$1,IF(COUNTIF(Rose!N$2:N$41,C86)=1,Rose!N$1,Rose!O$1)))),IF(COUNTIF(Rose!P$2:P$41,C86)=1,Rose!P$1,IF(COUNTIF(Rose!Q$2:Q$41,C86)=1,Rose!Q$1,IF(COUNTIF(Rose!R$2:R$41,C86)=1,Rose!R$1,IF(COUNTIF(Rose!S$2:S$41,C86)=1,Rose!S$1,Rose!T$1)))))))</f>
        <v>Fiorentina</v>
      </c>
      <c r="W86" s="26" t="str">
        <f t="shared" si="55"/>
        <v>Verona</v>
      </c>
      <c r="X86" s="26">
        <f t="shared" si="55"/>
        <v>0</v>
      </c>
      <c r="Y86">
        <f>COUNTIF(X86:X$177,X86)</f>
        <v>4</v>
      </c>
      <c r="Z86">
        <f>IF(Y86&gt;1,MATCH(X86,X87:X$177,0),"")</f>
        <v>1</v>
      </c>
      <c r="AA86" s="4">
        <f>INDEX(AA87:AA$177,$Z86)</f>
        <v>0</v>
      </c>
      <c r="AB86" s="4">
        <f>INDEX(AB87:AB$177,$Z86)</f>
        <v>0</v>
      </c>
      <c r="AC86" s="4">
        <f>INDEX(AC87:AC$177,$Z86)</f>
        <v>0</v>
      </c>
      <c r="AD86" s="4">
        <f>INDEX(AD87:AD$177,$Z86)</f>
        <v>0</v>
      </c>
      <c r="AE86" s="4">
        <f>INDEX(AE87:AE$177,$Z86)</f>
        <v>0</v>
      </c>
      <c r="AF86" s="4">
        <f>INDEX(AF87:AF$177,$Z86)</f>
        <v>0</v>
      </c>
      <c r="AG86" s="4">
        <f>INDEX(AG87:AG$177,$Z86)</f>
        <v>0</v>
      </c>
    </row>
    <row r="87" spans="1:33" ht="12.75">
      <c r="A87" s="26" t="e">
        <f>SuperCoppa!Q4</f>
        <v>#N/A</v>
      </c>
      <c r="B87" s="26" t="str">
        <f t="shared" si="56"/>
        <v>Inter</v>
      </c>
      <c r="C87" s="124" t="str">
        <f>SuperCoppa!S4</f>
        <v>BASTONI</v>
      </c>
      <c r="E87" s="4">
        <f aca="true" t="shared" si="59" ref="E87:E96">IF(AB47&lt;&gt;0,AB47,"")</f>
      </c>
      <c r="F87" s="4">
        <f aca="true" t="shared" si="60" ref="F87:F96">IF(AC47&lt;&gt;0,AC47,"")</f>
      </c>
      <c r="G87" s="4">
        <f aca="true" t="shared" si="61" ref="G87:G96">IF(AD47&lt;&gt;0,AD47,"")</f>
      </c>
      <c r="H87" s="4">
        <f aca="true" t="shared" si="62" ref="H87:H96">IF(AE47&lt;&gt;0,AE47,"")</f>
      </c>
      <c r="I87" s="4">
        <f aca="true" t="shared" si="63" ref="I87:I96">IF(AF47&lt;&gt;0,AF47,"")</f>
      </c>
      <c r="J87" s="4">
        <f aca="true" t="shared" si="64" ref="J87:J96">IF(AG47&lt;&gt;0,AG47,"")</f>
      </c>
      <c r="K87" s="8">
        <f t="shared" si="58"/>
        <v>0</v>
      </c>
      <c r="N87" t="str">
        <f>IF(COUNTIF(Rose!A$2:J$41,'Inserisci Voti'!C87)=1,"META SX",IF(COUNTIF(Rose!K$2:T$41,'Inserisci Voti'!C87)=1,"META DX","non esiste"))</f>
        <v>META SX</v>
      </c>
      <c r="O87" t="str">
        <f>IF(N87="META SX",IF(COUNTIF(Rose!A$2:E$41,'Inserisci Voti'!C87)=1,"SSX","DSX"),IF(N87="META DX",IF(COUNTIF(Rose!K$2:O$41,'Inserisci Voti'!C87)=1,"SDX","DDX"),"non esiste"))</f>
        <v>DSX</v>
      </c>
      <c r="P87" t="str">
        <f>IF(O87="SSX",IF(COUNTIF(Rose!A$2:A$41,C87)=1,Rose!A$1,IF(COUNTIF(Rose!B$2:B$41,C87)=1,Rose!B$1,IF(COUNTIF(Rose!C$2:C$41,C87)=1,Rose!C$1,IF(COUNTIF(Rose!D$2:D$41,C87)=1,Rose!D$1,Rose!E$1)))),IF(O87="DSX",IF(COUNTIF(Rose!F$2:F$41,C87)=1,Rose!F$1,IF(COUNTIF(Rose!G$2:G$41,C87)=1,Rose!G$1,IF(COUNTIF(Rose!H$2:H$41,C87)=1,Rose!H$1,IF(COUNTIF(Rose!I$2:I$41,C87)=1,Rose!I$1,Rose!J$1)))),IF(O87="SDX",IF(COUNTIF(Rose!K$2:K$41,C87)=1,Rose!K$1,IF(COUNTIF(Rose!L$2:L$41,C87)=1,Rose!L$1,IF(COUNTIF(Rose!M$2:M$41,C87)=1,Rose!M$1,IF(COUNTIF(Rose!N$2:N$41,C87)=1,Rose!N$1,Rose!O$1)))),IF(COUNTIF(Rose!P$2:P$41,C87)=1,Rose!P$1,IF(COUNTIF(Rose!Q$2:Q$41,C87)=1,Rose!Q$1,IF(COUNTIF(Rose!R$2:R$41,C87)=1,Rose!R$1,IF(COUNTIF(Rose!S$2:S$41,C87)=1,Rose!S$1,Rose!T$1)))))))</f>
        <v>Inter</v>
      </c>
      <c r="W87" s="26" t="str">
        <f t="shared" si="55"/>
        <v>Verona</v>
      </c>
      <c r="X87" s="26">
        <f t="shared" si="55"/>
        <v>0</v>
      </c>
      <c r="Y87">
        <f>COUNTIF(X87:X$177,X87)</f>
        <v>3</v>
      </c>
      <c r="Z87">
        <f>IF(Y87&gt;1,MATCH(X87,X88:X$177,0),"")</f>
        <v>1</v>
      </c>
      <c r="AA87" s="4">
        <f>INDEX(AA88:AA$177,$Z87)</f>
        <v>0</v>
      </c>
      <c r="AB87" s="4">
        <f>INDEX(AB88:AB$177,$Z87)</f>
        <v>0</v>
      </c>
      <c r="AC87" s="4">
        <f>INDEX(AC88:AC$177,$Z87)</f>
        <v>0</v>
      </c>
      <c r="AD87" s="4">
        <f>INDEX(AD88:AD$177,$Z87)</f>
        <v>0</v>
      </c>
      <c r="AE87" s="4">
        <f>INDEX(AE88:AE$177,$Z87)</f>
        <v>0</v>
      </c>
      <c r="AF87" s="4">
        <f>INDEX(AF88:AF$177,$Z87)</f>
        <v>0</v>
      </c>
      <c r="AG87" s="4">
        <f>INDEX(AG88:AG$177,$Z87)</f>
        <v>0</v>
      </c>
    </row>
    <row r="88" spans="1:33" ht="12.75">
      <c r="A88" s="26" t="str">
        <f>SuperCoppa!Q5</f>
        <v>D</v>
      </c>
      <c r="B88" s="26" t="str">
        <f t="shared" si="56"/>
        <v>Inter</v>
      </c>
      <c r="C88" s="37" t="str">
        <f>SuperCoppa!S5</f>
        <v>SKRINIAR</v>
      </c>
      <c r="D88" s="4">
        <f aca="true" t="shared" si="65" ref="D87:D96">IF(AA48&lt;&gt;0,AA48,"")</f>
        <v>6</v>
      </c>
      <c r="E88" s="4" t="str">
        <f t="shared" si="59"/>
        <v>A</v>
      </c>
      <c r="F88" s="4">
        <f t="shared" si="60"/>
      </c>
      <c r="G88" s="4">
        <f t="shared" si="61"/>
      </c>
      <c r="H88" s="4">
        <f t="shared" si="62"/>
      </c>
      <c r="I88" s="4">
        <f t="shared" si="63"/>
      </c>
      <c r="J88" s="4">
        <f t="shared" si="64"/>
      </c>
      <c r="K88" s="8">
        <f t="shared" si="58"/>
        <v>5.5</v>
      </c>
      <c r="N88" t="str">
        <f>IF(COUNTIF(Rose!A$2:J$41,'Inserisci Voti'!C88)=1,"META SX",IF(COUNTIF(Rose!K$2:T$41,'Inserisci Voti'!C88)=1,"META DX","non esiste"))</f>
        <v>META SX</v>
      </c>
      <c r="O88" t="str">
        <f>IF(N88="META SX",IF(COUNTIF(Rose!A$2:E$41,'Inserisci Voti'!C88)=1,"SSX","DSX"),IF(N88="META DX",IF(COUNTIF(Rose!K$2:O$41,'Inserisci Voti'!C88)=1,"SDX","DDX"),"non esiste"))</f>
        <v>DSX</v>
      </c>
      <c r="P88" t="str">
        <f>IF(O88="SSX",IF(COUNTIF(Rose!A$2:A$41,C88)=1,Rose!A$1,IF(COUNTIF(Rose!B$2:B$41,C88)=1,Rose!B$1,IF(COUNTIF(Rose!C$2:C$41,C88)=1,Rose!C$1,IF(COUNTIF(Rose!D$2:D$41,C88)=1,Rose!D$1,Rose!E$1)))),IF(O88="DSX",IF(COUNTIF(Rose!F$2:F$41,C88)=1,Rose!F$1,IF(COUNTIF(Rose!G$2:G$41,C88)=1,Rose!G$1,IF(COUNTIF(Rose!H$2:H$41,C88)=1,Rose!H$1,IF(COUNTIF(Rose!I$2:I$41,C88)=1,Rose!I$1,Rose!J$1)))),IF(O88="SDX",IF(COUNTIF(Rose!K$2:K$41,C88)=1,Rose!K$1,IF(COUNTIF(Rose!L$2:L$41,C88)=1,Rose!L$1,IF(COUNTIF(Rose!M$2:M$41,C88)=1,Rose!M$1,IF(COUNTIF(Rose!N$2:N$41,C88)=1,Rose!N$1,Rose!O$1)))),IF(COUNTIF(Rose!P$2:P$41,C88)=1,Rose!P$1,IF(COUNTIF(Rose!Q$2:Q$41,C88)=1,Rose!Q$1,IF(COUNTIF(Rose!R$2:R$41,C88)=1,Rose!R$1,IF(COUNTIF(Rose!S$2:S$41,C88)=1,Rose!S$1,Rose!T$1)))))))</f>
        <v>Inter</v>
      </c>
      <c r="W88" s="26" t="str">
        <f t="shared" si="55"/>
        <v>Verona</v>
      </c>
      <c r="X88" s="26">
        <f t="shared" si="55"/>
        <v>0</v>
      </c>
      <c r="Y88">
        <f>COUNTIF(X88:X$177,X88)</f>
        <v>2</v>
      </c>
      <c r="Z88">
        <f>IF(Y88&gt;1,MATCH(X88,X89:X$177,0),"")</f>
        <v>1</v>
      </c>
      <c r="AA88" s="4">
        <f>INDEX(AA89:AA$177,$Z88)</f>
        <v>0</v>
      </c>
      <c r="AB88" s="4">
        <f>INDEX(AB89:AB$177,$Z88)</f>
        <v>0</v>
      </c>
      <c r="AC88" s="4">
        <f>INDEX(AC89:AC$177,$Z88)</f>
        <v>0</v>
      </c>
      <c r="AD88" s="4">
        <f>INDEX(AD89:AD$177,$Z88)</f>
        <v>0</v>
      </c>
      <c r="AE88" s="4">
        <f>INDEX(AE89:AE$177,$Z88)</f>
        <v>0</v>
      </c>
      <c r="AF88" s="4">
        <f>INDEX(AF89:AF$177,$Z88)</f>
        <v>0</v>
      </c>
      <c r="AG88" s="4">
        <f>INDEX(AG89:AG$177,$Z88)</f>
        <v>0</v>
      </c>
    </row>
    <row r="89" spans="1:26" ht="12.75">
      <c r="A89" s="26" t="e">
        <f>SuperCoppa!Q6</f>
        <v>#N/A</v>
      </c>
      <c r="B89" s="26" t="str">
        <f t="shared" si="56"/>
        <v>Spal</v>
      </c>
      <c r="C89" s="124" t="str">
        <f>SuperCoppa!S6</f>
        <v>CIONEK</v>
      </c>
      <c r="E89" s="4">
        <f t="shared" si="59"/>
      </c>
      <c r="F89" s="4">
        <f t="shared" si="60"/>
      </c>
      <c r="G89" s="4">
        <f t="shared" si="61"/>
      </c>
      <c r="H89" s="4">
        <f t="shared" si="62"/>
      </c>
      <c r="I89" s="4">
        <f t="shared" si="63"/>
      </c>
      <c r="J89" s="4">
        <f t="shared" si="64"/>
      </c>
      <c r="K89" s="8">
        <f t="shared" si="58"/>
        <v>0</v>
      </c>
      <c r="N89" t="str">
        <f>IF(COUNTIF(Rose!A$2:J$41,'Inserisci Voti'!C89)=1,"META SX",IF(COUNTIF(Rose!K$2:T$41,'Inserisci Voti'!C89)=1,"META DX","non esiste"))</f>
        <v>META DX</v>
      </c>
      <c r="O89" t="str">
        <f>IF(N89="META SX",IF(COUNTIF(Rose!A$2:E$41,'Inserisci Voti'!C89)=1,"SSX","DSX"),IF(N89="META DX",IF(COUNTIF(Rose!K$2:O$41,'Inserisci Voti'!C89)=1,"SDX","DDX"),"non esiste"))</f>
        <v>DDX</v>
      </c>
      <c r="P89" t="str">
        <f>IF(O89="SSX",IF(COUNTIF(Rose!A$2:A$41,C89)=1,Rose!A$1,IF(COUNTIF(Rose!B$2:B$41,C89)=1,Rose!B$1,IF(COUNTIF(Rose!C$2:C$41,C89)=1,Rose!C$1,IF(COUNTIF(Rose!D$2:D$41,C89)=1,Rose!D$1,Rose!E$1)))),IF(O89="DSX",IF(COUNTIF(Rose!F$2:F$41,C89)=1,Rose!F$1,IF(COUNTIF(Rose!G$2:G$41,C89)=1,Rose!G$1,IF(COUNTIF(Rose!H$2:H$41,C89)=1,Rose!H$1,IF(COUNTIF(Rose!I$2:I$41,C89)=1,Rose!I$1,Rose!J$1)))),IF(O89="SDX",IF(COUNTIF(Rose!K$2:K$41,C89)=1,Rose!K$1,IF(COUNTIF(Rose!L$2:L$41,C89)=1,Rose!L$1,IF(COUNTIF(Rose!M$2:M$41,C89)=1,Rose!M$1,IF(COUNTIF(Rose!N$2:N$41,C89)=1,Rose!N$1,Rose!O$1)))),IF(COUNTIF(Rose!P$2:P$41,C89)=1,Rose!P$1,IF(COUNTIF(Rose!Q$2:Q$41,C89)=1,Rose!Q$1,IF(COUNTIF(Rose!R$2:R$41,C89)=1,Rose!R$1,IF(COUNTIF(Rose!S$2:S$41,C89)=1,Rose!S$1,Rose!T$1)))))))</f>
        <v>Spal</v>
      </c>
      <c r="W89" s="26" t="str">
        <f t="shared" si="55"/>
        <v>Verona</v>
      </c>
      <c r="X89" s="26">
        <f t="shared" si="55"/>
        <v>0</v>
      </c>
      <c r="Y89">
        <f>COUNTIF(X89:X$177,X89)</f>
        <v>1</v>
      </c>
      <c r="Z89">
        <f>IF(Y89&gt;1,MATCH(X89,X90:X$177,0),"")</f>
      </c>
    </row>
    <row r="90" spans="1:33" ht="12.75">
      <c r="A90" s="26" t="str">
        <f>SuperCoppa!Q7</f>
        <v>C</v>
      </c>
      <c r="B90" s="26" t="str">
        <f t="shared" si="56"/>
        <v>Inter</v>
      </c>
      <c r="C90" s="37" t="str">
        <f>SuperCoppa!S7</f>
        <v>CANDREVA</v>
      </c>
      <c r="D90" s="4">
        <f t="shared" si="65"/>
        <v>6.5</v>
      </c>
      <c r="E90" s="4">
        <f t="shared" si="59"/>
      </c>
      <c r="F90" s="4">
        <f t="shared" si="60"/>
      </c>
      <c r="G90" s="4">
        <f t="shared" si="61"/>
      </c>
      <c r="H90" s="4">
        <f t="shared" si="62"/>
      </c>
      <c r="I90" s="4">
        <f t="shared" si="63"/>
      </c>
      <c r="J90" s="4">
        <f t="shared" si="64"/>
      </c>
      <c r="K90" s="8">
        <f t="shared" si="58"/>
        <v>6.5</v>
      </c>
      <c r="N90" t="str">
        <f>IF(COUNTIF(Rose!A$2:J$41,'Inserisci Voti'!C90)=1,"META SX",IF(COUNTIF(Rose!K$2:T$41,'Inserisci Voti'!C90)=1,"META DX","non esiste"))</f>
        <v>META SX</v>
      </c>
      <c r="O90" t="str">
        <f>IF(N90="META SX",IF(COUNTIF(Rose!A$2:E$41,'Inserisci Voti'!C90)=1,"SSX","DSX"),IF(N90="META DX",IF(COUNTIF(Rose!K$2:O$41,'Inserisci Voti'!C90)=1,"SDX","DDX"),"non esiste"))</f>
        <v>DSX</v>
      </c>
      <c r="P90" t="str">
        <f>IF(O90="SSX",IF(COUNTIF(Rose!A$2:A$41,C90)=1,Rose!A$1,IF(COUNTIF(Rose!B$2:B$41,C90)=1,Rose!B$1,IF(COUNTIF(Rose!C$2:C$41,C90)=1,Rose!C$1,IF(COUNTIF(Rose!D$2:D$41,C90)=1,Rose!D$1,Rose!E$1)))),IF(O90="DSX",IF(COUNTIF(Rose!F$2:F$41,C90)=1,Rose!F$1,IF(COUNTIF(Rose!G$2:G$41,C90)=1,Rose!G$1,IF(COUNTIF(Rose!H$2:H$41,C90)=1,Rose!H$1,IF(COUNTIF(Rose!I$2:I$41,C90)=1,Rose!I$1,Rose!J$1)))),IF(O90="SDX",IF(COUNTIF(Rose!K$2:K$41,C90)=1,Rose!K$1,IF(COUNTIF(Rose!L$2:L$41,C90)=1,Rose!L$1,IF(COUNTIF(Rose!M$2:M$41,C90)=1,Rose!M$1,IF(COUNTIF(Rose!N$2:N$41,C90)=1,Rose!N$1,Rose!O$1)))),IF(COUNTIF(Rose!P$2:P$41,C90)=1,Rose!P$1,IF(COUNTIF(Rose!Q$2:Q$41,C90)=1,Rose!Q$1,IF(COUNTIF(Rose!R$2:R$41,C90)=1,Rose!R$1,IF(COUNTIF(Rose!S$2:S$41,C90)=1,Rose!S$1,Rose!T$1)))))))</f>
        <v>Inter</v>
      </c>
      <c r="W90" s="24"/>
      <c r="X90" s="24"/>
      <c r="Y90" s="35"/>
      <c r="Z90">
        <f>IF(Y90&gt;1,MATCH(X90,X91:X$177,0),"")</f>
      </c>
      <c r="AA90" s="4" t="e">
        <f>INDEX(AA91:AA$177,$Z90)</f>
        <v>#VALUE!</v>
      </c>
      <c r="AB90" s="4" t="e">
        <f>INDEX(AB91:AB$177,$Z90)</f>
        <v>#VALUE!</v>
      </c>
      <c r="AC90" s="4" t="e">
        <f>INDEX(AC91:AC$177,$Z90)</f>
        <v>#VALUE!</v>
      </c>
      <c r="AD90" s="4" t="e">
        <f>INDEX(AD91:AD$177,$Z90)</f>
        <v>#VALUE!</v>
      </c>
      <c r="AE90" s="4" t="e">
        <f>INDEX(AE91:AE$177,$Z90)</f>
        <v>#VALUE!</v>
      </c>
      <c r="AF90" s="4" t="e">
        <f>INDEX(AF91:AF$177,$Z90)</f>
        <v>#VALUE!</v>
      </c>
      <c r="AG90" s="4" t="e">
        <f>INDEX(AG91:AG$177,$Z90)</f>
        <v>#VALUE!</v>
      </c>
    </row>
    <row r="91" spans="1:33" ht="12.75">
      <c r="A91" s="26" t="str">
        <f>SuperCoppa!Q8</f>
        <v>C</v>
      </c>
      <c r="B91" s="26" t="str">
        <f t="shared" si="56"/>
        <v>Inter</v>
      </c>
      <c r="C91" s="37" t="str">
        <f>SuperCoppa!S8</f>
        <v>BROZOVIC</v>
      </c>
      <c r="D91" s="4">
        <f t="shared" si="65"/>
        <v>5</v>
      </c>
      <c r="E91" s="4" t="str">
        <f t="shared" si="59"/>
        <v>A</v>
      </c>
      <c r="F91" s="4">
        <f t="shared" si="60"/>
      </c>
      <c r="G91" s="4">
        <f t="shared" si="61"/>
      </c>
      <c r="H91" s="4">
        <f t="shared" si="62"/>
      </c>
      <c r="I91" s="4">
        <f t="shared" si="63"/>
      </c>
      <c r="J91" s="4">
        <f t="shared" si="64"/>
      </c>
      <c r="K91" s="8">
        <f t="shared" si="58"/>
        <v>4.5</v>
      </c>
      <c r="N91" t="str">
        <f>IF(COUNTIF(Rose!A$2:J$41,'Inserisci Voti'!C91)=1,"META SX",IF(COUNTIF(Rose!K$2:T$41,'Inserisci Voti'!C91)=1,"META DX","non esiste"))</f>
        <v>META SX</v>
      </c>
      <c r="O91" t="str">
        <f>IF(N91="META SX",IF(COUNTIF(Rose!A$2:E$41,'Inserisci Voti'!C91)=1,"SSX","DSX"),IF(N91="META DX",IF(COUNTIF(Rose!K$2:O$41,'Inserisci Voti'!C91)=1,"SDX","DDX"),"non esiste"))</f>
        <v>DSX</v>
      </c>
      <c r="P91" t="str">
        <f>IF(O91="SSX",IF(COUNTIF(Rose!A$2:A$41,C91)=1,Rose!A$1,IF(COUNTIF(Rose!B$2:B$41,C91)=1,Rose!B$1,IF(COUNTIF(Rose!C$2:C$41,C91)=1,Rose!C$1,IF(COUNTIF(Rose!D$2:D$41,C91)=1,Rose!D$1,Rose!E$1)))),IF(O91="DSX",IF(COUNTIF(Rose!F$2:F$41,C91)=1,Rose!F$1,IF(COUNTIF(Rose!G$2:G$41,C91)=1,Rose!G$1,IF(COUNTIF(Rose!H$2:H$41,C91)=1,Rose!H$1,IF(COUNTIF(Rose!I$2:I$41,C91)=1,Rose!I$1,Rose!J$1)))),IF(O91="SDX",IF(COUNTIF(Rose!K$2:K$41,C91)=1,Rose!K$1,IF(COUNTIF(Rose!L$2:L$41,C91)=1,Rose!L$1,IF(COUNTIF(Rose!M$2:M$41,C91)=1,Rose!M$1,IF(COUNTIF(Rose!N$2:N$41,C91)=1,Rose!N$1,Rose!O$1)))),IF(COUNTIF(Rose!P$2:P$41,C91)=1,Rose!P$1,IF(COUNTIF(Rose!Q$2:Q$41,C91)=1,Rose!Q$1,IF(COUNTIF(Rose!R$2:R$41,C91)=1,Rose!R$1,IF(COUNTIF(Rose!S$2:S$41,C91)=1,Rose!S$1,Rose!T$1)))))))</f>
        <v>Inter</v>
      </c>
      <c r="W91" s="24"/>
      <c r="X91" s="24"/>
      <c r="Y91" s="35"/>
      <c r="Z91" s="35"/>
      <c r="AA91" s="23"/>
      <c r="AB91" s="23"/>
      <c r="AC91" s="23"/>
      <c r="AD91" s="23"/>
      <c r="AE91" s="23"/>
      <c r="AF91" s="23"/>
      <c r="AG91" s="23"/>
    </row>
    <row r="92" spans="1:33" ht="12.75">
      <c r="A92" s="26" t="str">
        <f>SuperCoppa!Q9</f>
        <v>C</v>
      </c>
      <c r="B92" s="26" t="str">
        <f t="shared" si="56"/>
        <v>Bologna</v>
      </c>
      <c r="C92" s="37" t="str">
        <f>SuperCoppa!S9</f>
        <v>POLI</v>
      </c>
      <c r="D92" s="4">
        <f t="shared" si="65"/>
        <v>6.5</v>
      </c>
      <c r="E92" s="4">
        <f t="shared" si="59"/>
      </c>
      <c r="F92" s="4">
        <f t="shared" si="60"/>
      </c>
      <c r="G92" s="4">
        <f t="shared" si="61"/>
      </c>
      <c r="H92" s="4">
        <f t="shared" si="62"/>
      </c>
      <c r="I92" s="4">
        <f t="shared" si="63"/>
      </c>
      <c r="J92" s="4">
        <f t="shared" si="64"/>
      </c>
      <c r="K92" s="8">
        <f t="shared" si="58"/>
        <v>6.5</v>
      </c>
      <c r="N92" t="str">
        <f>IF(COUNTIF(Rose!A$2:J$41,'Inserisci Voti'!C92)=1,"META SX",IF(COUNTIF(Rose!K$2:T$41,'Inserisci Voti'!C92)=1,"META DX","non esiste"))</f>
        <v>META SX</v>
      </c>
      <c r="O92" t="str">
        <f>IF(N92="META SX",IF(COUNTIF(Rose!A$2:E$41,'Inserisci Voti'!C92)=1,"SSX","DSX"),IF(N92="META DX",IF(COUNTIF(Rose!K$2:O$41,'Inserisci Voti'!C92)=1,"SDX","DDX"),"non esiste"))</f>
        <v>SSX</v>
      </c>
      <c r="P92" t="str">
        <f>IF(O92="SSX",IF(COUNTIF(Rose!A$2:A$41,C92)=1,Rose!A$1,IF(COUNTIF(Rose!B$2:B$41,C92)=1,Rose!B$1,IF(COUNTIF(Rose!C$2:C$41,C92)=1,Rose!C$1,IF(COUNTIF(Rose!D$2:D$41,C92)=1,Rose!D$1,Rose!E$1)))),IF(O92="DSX",IF(COUNTIF(Rose!F$2:F$41,C92)=1,Rose!F$1,IF(COUNTIF(Rose!G$2:G$41,C92)=1,Rose!G$1,IF(COUNTIF(Rose!H$2:H$41,C92)=1,Rose!H$1,IF(COUNTIF(Rose!I$2:I$41,C92)=1,Rose!I$1,Rose!J$1)))),IF(O92="SDX",IF(COUNTIF(Rose!K$2:K$41,C92)=1,Rose!K$1,IF(COUNTIF(Rose!L$2:L$41,C92)=1,Rose!L$1,IF(COUNTIF(Rose!M$2:M$41,C92)=1,Rose!M$1,IF(COUNTIF(Rose!N$2:N$41,C92)=1,Rose!N$1,Rose!O$1)))),IF(COUNTIF(Rose!P$2:P$41,C92)=1,Rose!P$1,IF(COUNTIF(Rose!Q$2:Q$41,C92)=1,Rose!Q$1,IF(COUNTIF(Rose!R$2:R$41,C92)=1,Rose!R$1,IF(COUNTIF(Rose!S$2:S$41,C92)=1,Rose!S$1,Rose!T$1)))))))</f>
        <v>Bologna</v>
      </c>
      <c r="W92" s="24"/>
      <c r="X92" s="24"/>
      <c r="Y92" s="35"/>
      <c r="Z92" s="35"/>
      <c r="AA92" s="23"/>
      <c r="AB92" s="23"/>
      <c r="AC92" s="23"/>
      <c r="AD92" s="23"/>
      <c r="AE92" s="23"/>
      <c r="AF92" s="23"/>
      <c r="AG92" s="23"/>
    </row>
    <row r="93" spans="1:33" ht="12.75">
      <c r="A93" s="26" t="str">
        <f>SuperCoppa!Q10</f>
        <v>C</v>
      </c>
      <c r="B93" s="26" t="str">
        <f t="shared" si="56"/>
        <v>Verona</v>
      </c>
      <c r="C93" s="37" t="str">
        <f>SuperCoppa!S10</f>
        <v>ZACCAGNI</v>
      </c>
      <c r="D93" s="4">
        <f t="shared" si="65"/>
        <v>7</v>
      </c>
      <c r="E93" s="4">
        <f t="shared" si="59"/>
      </c>
      <c r="F93" s="4">
        <f t="shared" si="60"/>
      </c>
      <c r="G93" s="4">
        <f t="shared" si="61"/>
      </c>
      <c r="H93" s="4">
        <f t="shared" si="62"/>
      </c>
      <c r="I93" s="4">
        <f t="shared" si="63"/>
      </c>
      <c r="J93" s="4">
        <f t="shared" si="64"/>
      </c>
      <c r="K93" s="8">
        <f t="shared" si="58"/>
        <v>7</v>
      </c>
      <c r="N93" t="str">
        <f>IF(COUNTIF(Rose!A$2:J$41,'Inserisci Voti'!C93)=1,"META SX",IF(COUNTIF(Rose!K$2:T$41,'Inserisci Voti'!C93)=1,"META DX","non esiste"))</f>
        <v>META DX</v>
      </c>
      <c r="O93" t="str">
        <f>IF(N93="META SX",IF(COUNTIF(Rose!A$2:E$41,'Inserisci Voti'!C93)=1,"SSX","DSX"),IF(N93="META DX",IF(COUNTIF(Rose!K$2:O$41,'Inserisci Voti'!C93)=1,"SDX","DDX"),"non esiste"))</f>
        <v>DDX</v>
      </c>
      <c r="P93" t="str">
        <f>IF(O93="SSX",IF(COUNTIF(Rose!A$2:A$41,C93)=1,Rose!A$1,IF(COUNTIF(Rose!B$2:B$41,C93)=1,Rose!B$1,IF(COUNTIF(Rose!C$2:C$41,C93)=1,Rose!C$1,IF(COUNTIF(Rose!D$2:D$41,C93)=1,Rose!D$1,Rose!E$1)))),IF(O93="DSX",IF(COUNTIF(Rose!F$2:F$41,C93)=1,Rose!F$1,IF(COUNTIF(Rose!G$2:G$41,C93)=1,Rose!G$1,IF(COUNTIF(Rose!H$2:H$41,C93)=1,Rose!H$1,IF(COUNTIF(Rose!I$2:I$41,C93)=1,Rose!I$1,Rose!J$1)))),IF(O93="SDX",IF(COUNTIF(Rose!K$2:K$41,C93)=1,Rose!K$1,IF(COUNTIF(Rose!L$2:L$41,C93)=1,Rose!L$1,IF(COUNTIF(Rose!M$2:M$41,C93)=1,Rose!M$1,IF(COUNTIF(Rose!N$2:N$41,C93)=1,Rose!N$1,Rose!O$1)))),IF(COUNTIF(Rose!P$2:P$41,C93)=1,Rose!P$1,IF(COUNTIF(Rose!Q$2:Q$41,C93)=1,Rose!Q$1,IF(COUNTIF(Rose!R$2:R$41,C93)=1,Rose!R$1,IF(COUNTIF(Rose!S$2:S$41,C93)=1,Rose!S$1,Rose!T$1)))))))</f>
        <v>Verona</v>
      </c>
      <c r="W93" s="24"/>
      <c r="X93" s="24"/>
      <c r="Y93" s="35"/>
      <c r="Z93" s="35"/>
      <c r="AA93" s="23"/>
      <c r="AB93" s="23"/>
      <c r="AC93" s="23"/>
      <c r="AD93" s="23"/>
      <c r="AE93" s="23"/>
      <c r="AF93" s="23"/>
      <c r="AG93" s="23"/>
    </row>
    <row r="94" spans="1:33" ht="12.75">
      <c r="A94" s="26" t="str">
        <f>SuperCoppa!Q11</f>
        <v>C</v>
      </c>
      <c r="B94" s="26" t="str">
        <f t="shared" si="56"/>
        <v>Juventus</v>
      </c>
      <c r="C94" s="37" t="str">
        <f>SuperCoppa!S11</f>
        <v>DOUGLAS COSTA</v>
      </c>
      <c r="D94" s="4" t="str">
        <f t="shared" si="65"/>
        <v>SV</v>
      </c>
      <c r="E94" s="4">
        <f t="shared" si="59"/>
      </c>
      <c r="F94" s="4">
        <f t="shared" si="60"/>
      </c>
      <c r="G94" s="4">
        <f t="shared" si="61"/>
      </c>
      <c r="H94" s="4">
        <f t="shared" si="62"/>
      </c>
      <c r="I94" s="4">
        <f t="shared" si="63"/>
      </c>
      <c r="J94" s="4">
        <f t="shared" si="64"/>
      </c>
      <c r="K94" s="8">
        <f t="shared" si="58"/>
        <v>0</v>
      </c>
      <c r="N94" t="str">
        <f>IF(COUNTIF(Rose!A$2:J$41,'Inserisci Voti'!C94)=1,"META SX",IF(COUNTIF(Rose!K$2:T$41,'Inserisci Voti'!C94)=1,"META DX","non esiste"))</f>
        <v>META SX</v>
      </c>
      <c r="O94" t="str">
        <f>IF(N94="META SX",IF(COUNTIF(Rose!A$2:E$41,'Inserisci Voti'!C94)=1,"SSX","DSX"),IF(N94="META DX",IF(COUNTIF(Rose!K$2:O$41,'Inserisci Voti'!C94)=1,"SDX","DDX"),"non esiste"))</f>
        <v>DSX</v>
      </c>
      <c r="P94" t="str">
        <f>IF(O94="SSX",IF(COUNTIF(Rose!A$2:A$41,C94)=1,Rose!A$1,IF(COUNTIF(Rose!B$2:B$41,C94)=1,Rose!B$1,IF(COUNTIF(Rose!C$2:C$41,C94)=1,Rose!C$1,IF(COUNTIF(Rose!D$2:D$41,C94)=1,Rose!D$1,Rose!E$1)))),IF(O94="DSX",IF(COUNTIF(Rose!F$2:F$41,C94)=1,Rose!F$1,IF(COUNTIF(Rose!G$2:G$41,C94)=1,Rose!G$1,IF(COUNTIF(Rose!H$2:H$41,C94)=1,Rose!H$1,IF(COUNTIF(Rose!I$2:I$41,C94)=1,Rose!I$1,Rose!J$1)))),IF(O94="SDX",IF(COUNTIF(Rose!K$2:K$41,C94)=1,Rose!K$1,IF(COUNTIF(Rose!L$2:L$41,C94)=1,Rose!L$1,IF(COUNTIF(Rose!M$2:M$41,C94)=1,Rose!M$1,IF(COUNTIF(Rose!N$2:N$41,C94)=1,Rose!N$1,Rose!O$1)))),IF(COUNTIF(Rose!P$2:P$41,C94)=1,Rose!P$1,IF(COUNTIF(Rose!Q$2:Q$41,C94)=1,Rose!Q$1,IF(COUNTIF(Rose!R$2:R$41,C94)=1,Rose!R$1,IF(COUNTIF(Rose!S$2:S$41,C94)=1,Rose!S$1,Rose!T$1)))))))</f>
        <v>Juventus</v>
      </c>
      <c r="W94" s="24"/>
      <c r="X94" s="24"/>
      <c r="Y94" s="35"/>
      <c r="Z94" s="35"/>
      <c r="AA94" s="23"/>
      <c r="AB94" s="23"/>
      <c r="AC94" s="23"/>
      <c r="AD94" s="23"/>
      <c r="AE94" s="23"/>
      <c r="AF94" s="23"/>
      <c r="AG94" s="23"/>
    </row>
    <row r="95" spans="1:33" ht="12.75">
      <c r="A95" s="26" t="str">
        <f>SuperCoppa!Q12</f>
        <v>A</v>
      </c>
      <c r="B95" s="26" t="str">
        <f t="shared" si="56"/>
        <v>Genoa</v>
      </c>
      <c r="C95" s="37" t="str">
        <f>SuperCoppa!S12</f>
        <v>PINAMONTI</v>
      </c>
      <c r="D95" s="4">
        <f t="shared" si="65"/>
        <v>4</v>
      </c>
      <c r="E95" s="4">
        <f t="shared" si="59"/>
      </c>
      <c r="F95" s="4">
        <f t="shared" si="60"/>
      </c>
      <c r="G95" s="4">
        <f t="shared" si="61"/>
      </c>
      <c r="H95" s="4">
        <f t="shared" si="62"/>
      </c>
      <c r="I95" s="4">
        <f t="shared" si="63"/>
      </c>
      <c r="J95" s="4">
        <f t="shared" si="64"/>
      </c>
      <c r="K95" s="8">
        <f t="shared" si="58"/>
        <v>4</v>
      </c>
      <c r="N95" t="str">
        <f>IF(COUNTIF(Rose!A$2:J$41,'Inserisci Voti'!C95)=1,"META SX",IF(COUNTIF(Rose!K$2:T$41,'Inserisci Voti'!C95)=1,"META DX","non esiste"))</f>
        <v>META SX</v>
      </c>
      <c r="O95" t="str">
        <f>IF(N95="META SX",IF(COUNTIF(Rose!A$2:E$41,'Inserisci Voti'!C95)=1,"SSX","DSX"),IF(N95="META DX",IF(COUNTIF(Rose!K$2:O$41,'Inserisci Voti'!C95)=1,"SDX","DDX"),"non esiste"))</f>
        <v>DSX</v>
      </c>
      <c r="P95" t="str">
        <f>IF(O95="SSX",IF(COUNTIF(Rose!A$2:A$41,C95)=1,Rose!A$1,IF(COUNTIF(Rose!B$2:B$41,C95)=1,Rose!B$1,IF(COUNTIF(Rose!C$2:C$41,C95)=1,Rose!C$1,IF(COUNTIF(Rose!D$2:D$41,C95)=1,Rose!D$1,Rose!E$1)))),IF(O95="DSX",IF(COUNTIF(Rose!F$2:F$41,C95)=1,Rose!F$1,IF(COUNTIF(Rose!G$2:G$41,C95)=1,Rose!G$1,IF(COUNTIF(Rose!H$2:H$41,C95)=1,Rose!H$1,IF(COUNTIF(Rose!I$2:I$41,C95)=1,Rose!I$1,Rose!J$1)))),IF(O95="SDX",IF(COUNTIF(Rose!K$2:K$41,C95)=1,Rose!K$1,IF(COUNTIF(Rose!L$2:L$41,C95)=1,Rose!L$1,IF(COUNTIF(Rose!M$2:M$41,C95)=1,Rose!M$1,IF(COUNTIF(Rose!N$2:N$41,C95)=1,Rose!N$1,Rose!O$1)))),IF(COUNTIF(Rose!P$2:P$41,C95)=1,Rose!P$1,IF(COUNTIF(Rose!Q$2:Q$41,C95)=1,Rose!Q$1,IF(COUNTIF(Rose!R$2:R$41,C95)=1,Rose!R$1,IF(COUNTIF(Rose!S$2:S$41,C95)=1,Rose!S$1,Rose!T$1)))))))</f>
        <v>Genoa</v>
      </c>
      <c r="W95" s="24"/>
      <c r="X95" s="24"/>
      <c r="Y95" s="35"/>
      <c r="Z95" s="35"/>
      <c r="AA95" s="23"/>
      <c r="AB95" s="23"/>
      <c r="AC95" s="23"/>
      <c r="AD95" s="23"/>
      <c r="AE95" s="23"/>
      <c r="AF95" s="23"/>
      <c r="AG95" s="23"/>
    </row>
    <row r="96" spans="1:33" ht="12.75">
      <c r="A96" s="26" t="str">
        <f>SuperCoppa!Q13</f>
        <v>A</v>
      </c>
      <c r="B96" s="26" t="str">
        <f t="shared" si="56"/>
        <v>Inter</v>
      </c>
      <c r="C96" s="37" t="str">
        <f>SuperCoppa!S13</f>
        <v>LUKAKU R.</v>
      </c>
      <c r="D96" s="4">
        <f t="shared" si="65"/>
        <v>8</v>
      </c>
      <c r="E96" s="4">
        <f t="shared" si="59"/>
      </c>
      <c r="F96" s="4">
        <f t="shared" si="60"/>
        <v>2</v>
      </c>
      <c r="G96" s="4">
        <f t="shared" si="61"/>
      </c>
      <c r="H96" s="4">
        <f t="shared" si="62"/>
      </c>
      <c r="I96" s="4">
        <f t="shared" si="63"/>
      </c>
      <c r="J96" s="4">
        <f t="shared" si="64"/>
      </c>
      <c r="K96" s="8">
        <f t="shared" si="58"/>
        <v>14</v>
      </c>
      <c r="N96" t="str">
        <f>IF(COUNTIF(Rose!A$2:J$41,'Inserisci Voti'!C96)=1,"META SX",IF(COUNTIF(Rose!K$2:T$41,'Inserisci Voti'!C96)=1,"META DX","non esiste"))</f>
        <v>META SX</v>
      </c>
      <c r="O96" t="str">
        <f>IF(N96="META SX",IF(COUNTIF(Rose!A$2:E$41,'Inserisci Voti'!C96)=1,"SSX","DSX"),IF(N96="META DX",IF(COUNTIF(Rose!K$2:O$41,'Inserisci Voti'!C96)=1,"SDX","DDX"),"non esiste"))</f>
        <v>DSX</v>
      </c>
      <c r="P96" t="str">
        <f>IF(O96="SSX",IF(COUNTIF(Rose!A$2:A$41,C96)=1,Rose!A$1,IF(COUNTIF(Rose!B$2:B$41,C96)=1,Rose!B$1,IF(COUNTIF(Rose!C$2:C$41,C96)=1,Rose!C$1,IF(COUNTIF(Rose!D$2:D$41,C96)=1,Rose!D$1,Rose!E$1)))),IF(O96="DSX",IF(COUNTIF(Rose!F$2:F$41,C96)=1,Rose!F$1,IF(COUNTIF(Rose!G$2:G$41,C96)=1,Rose!G$1,IF(COUNTIF(Rose!H$2:H$41,C96)=1,Rose!H$1,IF(COUNTIF(Rose!I$2:I$41,C96)=1,Rose!I$1,Rose!J$1)))),IF(O96="SDX",IF(COUNTIF(Rose!K$2:K$41,C96)=1,Rose!K$1,IF(COUNTIF(Rose!L$2:L$41,C96)=1,Rose!L$1,IF(COUNTIF(Rose!M$2:M$41,C96)=1,Rose!M$1,IF(COUNTIF(Rose!N$2:N$41,C96)=1,Rose!N$1,Rose!O$1)))),IF(COUNTIF(Rose!P$2:P$41,C96)=1,Rose!P$1,IF(COUNTIF(Rose!Q$2:Q$41,C96)=1,Rose!Q$1,IF(COUNTIF(Rose!R$2:R$41,C96)=1,Rose!R$1,IF(COUNTIF(Rose!S$2:S$41,C96)=1,Rose!S$1,Rose!T$1)))))))</f>
        <v>Inter</v>
      </c>
      <c r="W96" s="24"/>
      <c r="X96" s="24"/>
      <c r="Y96" s="35"/>
      <c r="Z96" s="35"/>
      <c r="AA96" s="23"/>
      <c r="AB96" s="23"/>
      <c r="AC96" s="23"/>
      <c r="AD96" s="23"/>
      <c r="AE96" s="23"/>
      <c r="AF96" s="23"/>
      <c r="AG96" s="23"/>
    </row>
    <row r="97" spans="1:33" ht="12.75">
      <c r="A97" s="29" t="s">
        <v>31</v>
      </c>
      <c r="B97" s="28" t="s">
        <v>31</v>
      </c>
      <c r="C97" s="2" t="str">
        <f>SuperCoppa!S14</f>
        <v>PANCHINA</v>
      </c>
      <c r="D97" s="12" t="s">
        <v>12</v>
      </c>
      <c r="E97" s="6"/>
      <c r="F97" s="13">
        <f>11-COUNT(D86:D96)</f>
        <v>3</v>
      </c>
      <c r="G97" s="6"/>
      <c r="H97" s="6"/>
      <c r="I97" s="39"/>
      <c r="J97" s="6"/>
      <c r="K97" s="5"/>
      <c r="N97" t="str">
        <f>IF(COUNTIF(Rose!A$2:J$41,'Inserisci Voti'!C97)=1,"META SX",IF(COUNTIF(Rose!K$2:T$41,'Inserisci Voti'!C97)=1,"META DX","non esiste"))</f>
        <v>non esiste</v>
      </c>
      <c r="O97" t="str">
        <f>IF(N97="META SX",IF(COUNTIF(Rose!A$2:E$41,'Inserisci Voti'!C97)=1,"SSX","DSX"),IF(N97="META DX",IF(COUNTIF(Rose!K$2:O$41,'Inserisci Voti'!C97)=1,"SDX","DDX"),"non esiste"))</f>
        <v>non esiste</v>
      </c>
      <c r="P97" t="str">
        <f>IF(O97="SSX",IF(COUNTIF(Rose!A$2:A$41,C97)=1,Rose!A$1,IF(COUNTIF(Rose!B$2:B$41,C97)=1,Rose!B$1,IF(COUNTIF(Rose!C$2:C$41,C97)=1,Rose!C$1,IF(COUNTIF(Rose!D$2:D$41,C97)=1,Rose!D$1,Rose!E$1)))),IF(O97="DSX",IF(COUNTIF(Rose!F$2:F$41,C97)=1,Rose!F$1,IF(COUNTIF(Rose!G$2:G$41,C97)=1,Rose!G$1,IF(COUNTIF(Rose!H$2:H$41,C97)=1,Rose!H$1,IF(COUNTIF(Rose!I$2:I$41,C97)=1,Rose!I$1,Rose!J$1)))),IF(O97="SDX",IF(COUNTIF(Rose!K$2:K$41,C97)=1,Rose!K$1,IF(COUNTIF(Rose!L$2:L$41,C97)=1,Rose!L$1,IF(COUNTIF(Rose!M$2:M$41,C97)=1,Rose!M$1,IF(COUNTIF(Rose!N$2:N$41,C97)=1,Rose!N$1,Rose!O$1)))),IF(COUNTIF(Rose!P$2:P$41,C97)=1,Rose!P$1,IF(COUNTIF(Rose!Q$2:Q$41,C97)=1,Rose!Q$1,IF(COUNTIF(Rose!R$2:R$41,C97)=1,Rose!R$1,IF(COUNTIF(Rose!S$2:S$41,C97)=1,Rose!S$1,Rose!T$1)))))))</f>
        <v>Verona</v>
      </c>
      <c r="W97" s="24"/>
      <c r="X97" s="24"/>
      <c r="Y97" s="35"/>
      <c r="Z97" s="35"/>
      <c r="AA97" s="23"/>
      <c r="AB97" s="23"/>
      <c r="AC97" s="23"/>
      <c r="AD97" s="23"/>
      <c r="AE97" s="23"/>
      <c r="AF97" s="23"/>
      <c r="AG97" s="23"/>
    </row>
    <row r="98" spans="1:33" ht="12.75">
      <c r="A98" s="26" t="str">
        <f>SuperCoppa!Q15</f>
        <v>P</v>
      </c>
      <c r="B98" s="26" t="str">
        <f aca="true" t="shared" si="66" ref="B98:B104">P98</f>
        <v>Bologna</v>
      </c>
      <c r="C98" s="37" t="str">
        <f>SuperCoppa!S15</f>
        <v>SKORUPSKI</v>
      </c>
      <c r="K98" s="8">
        <f aca="true" t="shared" si="67" ref="K98:K104">IF(D98="UFFICIO",4,SUM(D98,IF(E98="A",-0.5,IF(E98="E",-1,0)),F98*3,-G98,-H98*2,-I98*3,J98*3))</f>
        <v>0</v>
      </c>
      <c r="N98" t="str">
        <f>IF(COUNTIF(Rose!A$2:J$41,'Inserisci Voti'!C98)=1,"META SX",IF(COUNTIF(Rose!K$2:T$41,'Inserisci Voti'!C98)=1,"META DX","non esiste"))</f>
        <v>META SX</v>
      </c>
      <c r="O98" t="str">
        <f>IF(N98="META SX",IF(COUNTIF(Rose!A$2:E$41,'Inserisci Voti'!C98)=1,"SSX","DSX"),IF(N98="META DX",IF(COUNTIF(Rose!K$2:O$41,'Inserisci Voti'!C98)=1,"SDX","DDX"),"non esiste"))</f>
        <v>SSX</v>
      </c>
      <c r="P98" t="str">
        <f>IF(O98="SSX",IF(COUNTIF(Rose!A$2:A$41,C98)=1,Rose!A$1,IF(COUNTIF(Rose!B$2:B$41,C98)=1,Rose!B$1,IF(COUNTIF(Rose!C$2:C$41,C98)=1,Rose!C$1,IF(COUNTIF(Rose!D$2:D$41,C98)=1,Rose!D$1,Rose!E$1)))),IF(O98="DSX",IF(COUNTIF(Rose!F$2:F$41,C98)=1,Rose!F$1,IF(COUNTIF(Rose!G$2:G$41,C98)=1,Rose!G$1,IF(COUNTIF(Rose!H$2:H$41,C98)=1,Rose!H$1,IF(COUNTIF(Rose!I$2:I$41,C98)=1,Rose!I$1,Rose!J$1)))),IF(O98="SDX",IF(COUNTIF(Rose!K$2:K$41,C98)=1,Rose!K$1,IF(COUNTIF(Rose!L$2:L$41,C98)=1,Rose!L$1,IF(COUNTIF(Rose!M$2:M$41,C98)=1,Rose!M$1,IF(COUNTIF(Rose!N$2:N$41,C98)=1,Rose!N$1,Rose!O$1)))),IF(COUNTIF(Rose!P$2:P$41,C98)=1,Rose!P$1,IF(COUNTIF(Rose!Q$2:Q$41,C98)=1,Rose!Q$1,IF(COUNTIF(Rose!R$2:R$41,C98)=1,Rose!R$1,IF(COUNTIF(Rose!S$2:S$41,C98)=1,Rose!S$1,Rose!T$1)))))))</f>
        <v>Bologna</v>
      </c>
      <c r="W98" s="24"/>
      <c r="X98" s="24"/>
      <c r="Y98" s="35"/>
      <c r="Z98" s="35"/>
      <c r="AA98" s="23"/>
      <c r="AB98" s="23"/>
      <c r="AC98" s="23"/>
      <c r="AD98" s="23"/>
      <c r="AE98" s="23"/>
      <c r="AF98" s="23"/>
      <c r="AG98" s="23"/>
    </row>
    <row r="99" spans="1:33" ht="12.75">
      <c r="A99" s="26" t="str">
        <f>SuperCoppa!Q16</f>
        <v>D</v>
      </c>
      <c r="B99" s="26" t="str">
        <f t="shared" si="66"/>
        <v>Napoli</v>
      </c>
      <c r="C99" s="37" t="str">
        <f>SuperCoppa!S16</f>
        <v>MARIO RUI</v>
      </c>
      <c r="D99" s="4">
        <v>4.5</v>
      </c>
      <c r="E99" s="4" t="s">
        <v>49</v>
      </c>
      <c r="K99" s="8">
        <f t="shared" si="67"/>
        <v>4</v>
      </c>
      <c r="N99" t="str">
        <f>IF(COUNTIF(Rose!A$2:J$41,'Inserisci Voti'!C99)=1,"META SX",IF(COUNTIF(Rose!K$2:T$41,'Inserisci Voti'!C99)=1,"META DX","non esiste"))</f>
        <v>META DX</v>
      </c>
      <c r="O99" t="str">
        <f>IF(N99="META SX",IF(COUNTIF(Rose!A$2:E$41,'Inserisci Voti'!C99)=1,"SSX","DSX"),IF(N99="META DX",IF(COUNTIF(Rose!K$2:O$41,'Inserisci Voti'!C99)=1,"SDX","DDX"),"non esiste"))</f>
        <v>SDX</v>
      </c>
      <c r="P99" t="str">
        <f>IF(O99="SSX",IF(COUNTIF(Rose!A$2:A$41,C99)=1,Rose!A$1,IF(COUNTIF(Rose!B$2:B$41,C99)=1,Rose!B$1,IF(COUNTIF(Rose!C$2:C$41,C99)=1,Rose!C$1,IF(COUNTIF(Rose!D$2:D$41,C99)=1,Rose!D$1,Rose!E$1)))),IF(O99="DSX",IF(COUNTIF(Rose!F$2:F$41,C99)=1,Rose!F$1,IF(COUNTIF(Rose!G$2:G$41,C99)=1,Rose!G$1,IF(COUNTIF(Rose!H$2:H$41,C99)=1,Rose!H$1,IF(COUNTIF(Rose!I$2:I$41,C99)=1,Rose!I$1,Rose!J$1)))),IF(O99="SDX",IF(COUNTIF(Rose!K$2:K$41,C99)=1,Rose!K$1,IF(COUNTIF(Rose!L$2:L$41,C99)=1,Rose!L$1,IF(COUNTIF(Rose!M$2:M$41,C99)=1,Rose!M$1,IF(COUNTIF(Rose!N$2:N$41,C99)=1,Rose!N$1,Rose!O$1)))),IF(COUNTIF(Rose!P$2:P$41,C99)=1,Rose!P$1,IF(COUNTIF(Rose!Q$2:Q$41,C99)=1,Rose!Q$1,IF(COUNTIF(Rose!R$2:R$41,C99)=1,Rose!R$1,IF(COUNTIF(Rose!S$2:S$41,C99)=1,Rose!S$1,Rose!T$1)))))))</f>
        <v>Napoli</v>
      </c>
      <c r="W99" s="24"/>
      <c r="X99" s="24"/>
      <c r="Y99" s="35"/>
      <c r="Z99" s="35"/>
      <c r="AA99" s="23"/>
      <c r="AB99" s="23"/>
      <c r="AC99" s="23"/>
      <c r="AD99" s="23"/>
      <c r="AE99" s="23"/>
      <c r="AF99" s="23"/>
      <c r="AG99" s="23"/>
    </row>
    <row r="100" spans="1:33" ht="12.75">
      <c r="A100" s="26" t="e">
        <f>SuperCoppa!Q17</f>
        <v>#N/A</v>
      </c>
      <c r="B100" s="26" t="str">
        <f t="shared" si="66"/>
        <v>Bologna</v>
      </c>
      <c r="C100" s="124" t="str">
        <f>SuperCoppa!S17</f>
        <v>MBAYE</v>
      </c>
      <c r="D100" s="4" t="s">
        <v>685</v>
      </c>
      <c r="K100" s="8">
        <f t="shared" si="67"/>
        <v>4</v>
      </c>
      <c r="N100" t="str">
        <f>IF(COUNTIF(Rose!A$2:J$41,'Inserisci Voti'!C100)=1,"META SX",IF(COUNTIF(Rose!K$2:T$41,'Inserisci Voti'!C100)=1,"META DX","non esiste"))</f>
        <v>META SX</v>
      </c>
      <c r="O100" t="str">
        <f>IF(N100="META SX",IF(COUNTIF(Rose!A$2:E$41,'Inserisci Voti'!C100)=1,"SSX","DSX"),IF(N100="META DX",IF(COUNTIF(Rose!K$2:O$41,'Inserisci Voti'!C100)=1,"SDX","DDX"),"non esiste"))</f>
        <v>SSX</v>
      </c>
      <c r="P100" t="str">
        <f>IF(O100="SSX",IF(COUNTIF(Rose!A$2:A$41,C100)=1,Rose!A$1,IF(COUNTIF(Rose!B$2:B$41,C100)=1,Rose!B$1,IF(COUNTIF(Rose!C$2:C$41,C100)=1,Rose!C$1,IF(COUNTIF(Rose!D$2:D$41,C100)=1,Rose!D$1,Rose!E$1)))),IF(O100="DSX",IF(COUNTIF(Rose!F$2:F$41,C100)=1,Rose!F$1,IF(COUNTIF(Rose!G$2:G$41,C100)=1,Rose!G$1,IF(COUNTIF(Rose!H$2:H$41,C100)=1,Rose!H$1,IF(COUNTIF(Rose!I$2:I$41,C100)=1,Rose!I$1,Rose!J$1)))),IF(O100="SDX",IF(COUNTIF(Rose!K$2:K$41,C100)=1,Rose!K$1,IF(COUNTIF(Rose!L$2:L$41,C100)=1,Rose!L$1,IF(COUNTIF(Rose!M$2:M$41,C100)=1,Rose!M$1,IF(COUNTIF(Rose!N$2:N$41,C100)=1,Rose!N$1,Rose!O$1)))),IF(COUNTIF(Rose!P$2:P$41,C100)=1,Rose!P$1,IF(COUNTIF(Rose!Q$2:Q$41,C100)=1,Rose!Q$1,IF(COUNTIF(Rose!R$2:R$41,C100)=1,Rose!R$1,IF(COUNTIF(Rose!S$2:S$41,C100)=1,Rose!S$1,Rose!T$1)))))))</f>
        <v>Bologna</v>
      </c>
      <c r="W100" s="24"/>
      <c r="X100" s="24"/>
      <c r="Y100" s="35"/>
      <c r="Z100" s="35"/>
      <c r="AA100" s="23"/>
      <c r="AB100" s="23"/>
      <c r="AC100" s="23"/>
      <c r="AD100" s="23"/>
      <c r="AE100" s="23"/>
      <c r="AF100" s="23"/>
      <c r="AG100" s="23"/>
    </row>
    <row r="101" spans="1:33" ht="12.75">
      <c r="A101" s="26" t="str">
        <f>SuperCoppa!Q18</f>
        <v>C</v>
      </c>
      <c r="B101" s="26" t="str">
        <f t="shared" si="66"/>
        <v>Juventus</v>
      </c>
      <c r="C101" s="37" t="str">
        <f>SuperCoppa!S18</f>
        <v>BERNARDESCHI</v>
      </c>
      <c r="D101" s="4">
        <v>5.5</v>
      </c>
      <c r="K101" s="8">
        <f t="shared" si="67"/>
        <v>5.5</v>
      </c>
      <c r="N101" t="str">
        <f>IF(COUNTIF(Rose!A$2:J$41,'Inserisci Voti'!C101)=1,"META SX",IF(COUNTIF(Rose!K$2:T$41,'Inserisci Voti'!C101)=1,"META DX","non esiste"))</f>
        <v>META SX</v>
      </c>
      <c r="O101" t="str">
        <f>IF(N101="META SX",IF(COUNTIF(Rose!A$2:E$41,'Inserisci Voti'!C101)=1,"SSX","DSX"),IF(N101="META DX",IF(COUNTIF(Rose!K$2:O$41,'Inserisci Voti'!C101)=1,"SDX","DDX"),"non esiste"))</f>
        <v>DSX</v>
      </c>
      <c r="P101" t="str">
        <f>IF(O101="SSX",IF(COUNTIF(Rose!A$2:A$41,C101)=1,Rose!A$1,IF(COUNTIF(Rose!B$2:B$41,C101)=1,Rose!B$1,IF(COUNTIF(Rose!C$2:C$41,C101)=1,Rose!C$1,IF(COUNTIF(Rose!D$2:D$41,C101)=1,Rose!D$1,Rose!E$1)))),IF(O101="DSX",IF(COUNTIF(Rose!F$2:F$41,C101)=1,Rose!F$1,IF(COUNTIF(Rose!G$2:G$41,C101)=1,Rose!G$1,IF(COUNTIF(Rose!H$2:H$41,C101)=1,Rose!H$1,IF(COUNTIF(Rose!I$2:I$41,C101)=1,Rose!I$1,Rose!J$1)))),IF(O101="SDX",IF(COUNTIF(Rose!K$2:K$41,C101)=1,Rose!K$1,IF(COUNTIF(Rose!L$2:L$41,C101)=1,Rose!L$1,IF(COUNTIF(Rose!M$2:M$41,C101)=1,Rose!M$1,IF(COUNTIF(Rose!N$2:N$41,C101)=1,Rose!N$1,Rose!O$1)))),IF(COUNTIF(Rose!P$2:P$41,C101)=1,Rose!P$1,IF(COUNTIF(Rose!Q$2:Q$41,C101)=1,Rose!Q$1,IF(COUNTIF(Rose!R$2:R$41,C101)=1,Rose!R$1,IF(COUNTIF(Rose!S$2:S$41,C101)=1,Rose!S$1,Rose!T$1)))))))</f>
        <v>Juventus</v>
      </c>
      <c r="W101" s="24"/>
      <c r="X101" s="24"/>
      <c r="Y101" s="35"/>
      <c r="Z101" s="35"/>
      <c r="AA101" s="23"/>
      <c r="AB101" s="23"/>
      <c r="AC101" s="23"/>
      <c r="AD101" s="23"/>
      <c r="AE101" s="23"/>
      <c r="AF101" s="23"/>
      <c r="AG101" s="23"/>
    </row>
    <row r="102" spans="1:33" ht="12.75">
      <c r="A102" s="26" t="e">
        <f>SuperCoppa!Q19</f>
        <v>#N/A</v>
      </c>
      <c r="B102" s="26" t="str">
        <f t="shared" si="66"/>
        <v>Fiorentina</v>
      </c>
      <c r="C102" s="124" t="str">
        <f>SuperCoppa!S19</f>
        <v>GHEZZAL</v>
      </c>
      <c r="K102" s="8">
        <f t="shared" si="67"/>
        <v>0</v>
      </c>
      <c r="N102" t="str">
        <f>IF(COUNTIF(Rose!A$2:J$41,'Inserisci Voti'!C102)=1,"META SX",IF(COUNTIF(Rose!K$2:T$41,'Inserisci Voti'!C102)=1,"META DX","non esiste"))</f>
        <v>META SX</v>
      </c>
      <c r="O102" t="str">
        <f>IF(N102="META SX",IF(COUNTIF(Rose!A$2:E$41,'Inserisci Voti'!C102)=1,"SSX","DSX"),IF(N102="META DX",IF(COUNTIF(Rose!K$2:O$41,'Inserisci Voti'!C102)=1,"SDX","DDX"),"non esiste"))</f>
        <v>SSX</v>
      </c>
      <c r="P102" t="str">
        <f>IF(O102="SSX",IF(COUNTIF(Rose!A$2:A$41,C102)=1,Rose!A$1,IF(COUNTIF(Rose!B$2:B$41,C102)=1,Rose!B$1,IF(COUNTIF(Rose!C$2:C$41,C102)=1,Rose!C$1,IF(COUNTIF(Rose!D$2:D$41,C102)=1,Rose!D$1,Rose!E$1)))),IF(O102="DSX",IF(COUNTIF(Rose!F$2:F$41,C102)=1,Rose!F$1,IF(COUNTIF(Rose!G$2:G$41,C102)=1,Rose!G$1,IF(COUNTIF(Rose!H$2:H$41,C102)=1,Rose!H$1,IF(COUNTIF(Rose!I$2:I$41,C102)=1,Rose!I$1,Rose!J$1)))),IF(O102="SDX",IF(COUNTIF(Rose!K$2:K$41,C102)=1,Rose!K$1,IF(COUNTIF(Rose!L$2:L$41,C102)=1,Rose!L$1,IF(COUNTIF(Rose!M$2:M$41,C102)=1,Rose!M$1,IF(COUNTIF(Rose!N$2:N$41,C102)=1,Rose!N$1,Rose!O$1)))),IF(COUNTIF(Rose!P$2:P$41,C102)=1,Rose!P$1,IF(COUNTIF(Rose!Q$2:Q$41,C102)=1,Rose!Q$1,IF(COUNTIF(Rose!R$2:R$41,C102)=1,Rose!R$1,IF(COUNTIF(Rose!S$2:S$41,C102)=1,Rose!S$1,Rose!T$1)))))))</f>
        <v>Fiorentina</v>
      </c>
      <c r="W102" s="24"/>
      <c r="X102" s="24"/>
      <c r="Y102" s="35"/>
      <c r="Z102" s="35"/>
      <c r="AA102" s="23"/>
      <c r="AB102" s="23"/>
      <c r="AC102" s="23"/>
      <c r="AD102" s="23"/>
      <c r="AE102" s="23"/>
      <c r="AF102" s="23"/>
      <c r="AG102" s="23"/>
    </row>
    <row r="103" spans="1:33" ht="12.75">
      <c r="A103" s="26" t="str">
        <f>SuperCoppa!Q20</f>
        <v>A</v>
      </c>
      <c r="B103" s="26" t="str">
        <f t="shared" si="66"/>
        <v>Verona</v>
      </c>
      <c r="C103" s="37" t="str">
        <f>SuperCoppa!S20</f>
        <v>STEPINSKI</v>
      </c>
      <c r="K103" s="8">
        <f t="shared" si="67"/>
        <v>0</v>
      </c>
      <c r="N103" t="str">
        <f>IF(COUNTIF(Rose!A$2:J$41,'Inserisci Voti'!C103)=1,"META SX",IF(COUNTIF(Rose!K$2:T$41,'Inserisci Voti'!C103)=1,"META DX","non esiste"))</f>
        <v>META DX</v>
      </c>
      <c r="O103" t="str">
        <f>IF(N103="META SX",IF(COUNTIF(Rose!A$2:E$41,'Inserisci Voti'!C103)=1,"SSX","DSX"),IF(N103="META DX",IF(COUNTIF(Rose!K$2:O$41,'Inserisci Voti'!C103)=1,"SDX","DDX"),"non esiste"))</f>
        <v>DDX</v>
      </c>
      <c r="P103" t="str">
        <f>IF(O103="SSX",IF(COUNTIF(Rose!A$2:A$41,C103)=1,Rose!A$1,IF(COUNTIF(Rose!B$2:B$41,C103)=1,Rose!B$1,IF(COUNTIF(Rose!C$2:C$41,C103)=1,Rose!C$1,IF(COUNTIF(Rose!D$2:D$41,C103)=1,Rose!D$1,Rose!E$1)))),IF(O103="DSX",IF(COUNTIF(Rose!F$2:F$41,C103)=1,Rose!F$1,IF(COUNTIF(Rose!G$2:G$41,C103)=1,Rose!G$1,IF(COUNTIF(Rose!H$2:H$41,C103)=1,Rose!H$1,IF(COUNTIF(Rose!I$2:I$41,C103)=1,Rose!I$1,Rose!J$1)))),IF(O103="SDX",IF(COUNTIF(Rose!K$2:K$41,C103)=1,Rose!K$1,IF(COUNTIF(Rose!L$2:L$41,C103)=1,Rose!L$1,IF(COUNTIF(Rose!M$2:M$41,C103)=1,Rose!M$1,IF(COUNTIF(Rose!N$2:N$41,C103)=1,Rose!N$1,Rose!O$1)))),IF(COUNTIF(Rose!P$2:P$41,C103)=1,Rose!P$1,IF(COUNTIF(Rose!Q$2:Q$41,C103)=1,Rose!Q$1,IF(COUNTIF(Rose!R$2:R$41,C103)=1,Rose!R$1,IF(COUNTIF(Rose!S$2:S$41,C103)=1,Rose!S$1,Rose!T$1)))))))</f>
        <v>Verona</v>
      </c>
      <c r="W103" s="24"/>
      <c r="X103" s="24"/>
      <c r="Y103" s="35"/>
      <c r="Z103" s="35"/>
      <c r="AA103" s="23"/>
      <c r="AB103" s="23"/>
      <c r="AC103" s="23"/>
      <c r="AD103" s="23"/>
      <c r="AE103" s="23"/>
      <c r="AF103" s="23"/>
      <c r="AG103" s="23"/>
    </row>
    <row r="104" spans="1:33" ht="12.75">
      <c r="A104" s="26" t="str">
        <f>SuperCoppa!Q21</f>
        <v>A</v>
      </c>
      <c r="B104" s="26" t="str">
        <f t="shared" si="66"/>
        <v>Parma</v>
      </c>
      <c r="C104" s="37" t="str">
        <f>SuperCoppa!S21</f>
        <v>KARAMOH</v>
      </c>
      <c r="K104" s="8">
        <f t="shared" si="67"/>
        <v>0</v>
      </c>
      <c r="N104" t="str">
        <f>IF(COUNTIF(Rose!A$2:J$41,'Inserisci Voti'!C104)=1,"META SX",IF(COUNTIF(Rose!K$2:T$41,'Inserisci Voti'!C104)=1,"META DX","non esiste"))</f>
        <v>META DX</v>
      </c>
      <c r="O104" t="str">
        <f>IF(N104="META SX",IF(COUNTIF(Rose!A$2:E$41,'Inserisci Voti'!C104)=1,"SSX","DSX"),IF(N104="META DX",IF(COUNTIF(Rose!K$2:O$41,'Inserisci Voti'!C104)=1,"SDX","DDX"),"non esiste"))</f>
        <v>SDX</v>
      </c>
      <c r="P104" t="str">
        <f>IF(O104="SSX",IF(COUNTIF(Rose!A$2:A$41,C104)=1,Rose!A$1,IF(COUNTIF(Rose!B$2:B$41,C104)=1,Rose!B$1,IF(COUNTIF(Rose!C$2:C$41,C104)=1,Rose!C$1,IF(COUNTIF(Rose!D$2:D$41,C104)=1,Rose!D$1,Rose!E$1)))),IF(O104="DSX",IF(COUNTIF(Rose!F$2:F$41,C104)=1,Rose!F$1,IF(COUNTIF(Rose!G$2:G$41,C104)=1,Rose!G$1,IF(COUNTIF(Rose!H$2:H$41,C104)=1,Rose!H$1,IF(COUNTIF(Rose!I$2:I$41,C104)=1,Rose!I$1,Rose!J$1)))),IF(O104="SDX",IF(COUNTIF(Rose!K$2:K$41,C104)=1,Rose!K$1,IF(COUNTIF(Rose!L$2:L$41,C104)=1,Rose!L$1,IF(COUNTIF(Rose!M$2:M$41,C104)=1,Rose!M$1,IF(COUNTIF(Rose!N$2:N$41,C104)=1,Rose!N$1,Rose!O$1)))),IF(COUNTIF(Rose!P$2:P$41,C104)=1,Rose!P$1,IF(COUNTIF(Rose!Q$2:Q$41,C104)=1,Rose!Q$1,IF(COUNTIF(Rose!R$2:R$41,C104)=1,Rose!R$1,IF(COUNTIF(Rose!S$2:S$41,C104)=1,Rose!S$1,Rose!T$1)))))))</f>
        <v>Parma</v>
      </c>
      <c r="W104" s="24"/>
      <c r="X104" s="24"/>
      <c r="Y104" s="35"/>
      <c r="Z104" s="35"/>
      <c r="AA104" s="23"/>
      <c r="AB104" s="23"/>
      <c r="AC104" s="23"/>
      <c r="AD104" s="23"/>
      <c r="AE104" s="23"/>
      <c r="AF104" s="23"/>
      <c r="AG104" s="23"/>
    </row>
    <row r="105" spans="1:33" ht="12.75">
      <c r="A105" s="28" t="s">
        <v>31</v>
      </c>
      <c r="B105" s="28" t="s">
        <v>31</v>
      </c>
      <c r="C105" s="20"/>
      <c r="D105" s="12" t="s">
        <v>27</v>
      </c>
      <c r="E105" s="6"/>
      <c r="F105" s="13">
        <f>COUNT(D86:D104)+COUNTIF(D86:D104,"UFFICIO")+COUNTIF(D86:D104,"ASSENTE")</f>
        <v>11</v>
      </c>
      <c r="N105" t="str">
        <f>IF(COUNTIF(Rose!A$2:J$41,'Inserisci Voti'!C105)=1,"META SX",IF(COUNTIF(Rose!K$2:T$41,'Inserisci Voti'!C105)=1,"META DX","non esiste"))</f>
        <v>non esiste</v>
      </c>
      <c r="O105" t="str">
        <f>IF(N105="META SX",IF(COUNTIF(Rose!A$2:E$41,'Inserisci Voti'!C105)=1,"SSX","DSX"),IF(N105="META DX",IF(COUNTIF(Rose!K$2:O$41,'Inserisci Voti'!C105)=1,"SDX","DDX"),"non esiste"))</f>
        <v>non esiste</v>
      </c>
      <c r="P105" t="str">
        <f>IF(O105="SSX",IF(COUNTIF(Rose!A$2:A$41,C105)=1,Rose!A$1,IF(COUNTIF(Rose!B$2:B$41,C105)=1,Rose!B$1,IF(COUNTIF(Rose!C$2:C$41,C105)=1,Rose!C$1,IF(COUNTIF(Rose!D$2:D$41,C105)=1,Rose!D$1,Rose!E$1)))),IF(O105="DSX",IF(COUNTIF(Rose!F$2:F$41,C105)=1,Rose!F$1,IF(COUNTIF(Rose!G$2:G$41,C105)=1,Rose!G$1,IF(COUNTIF(Rose!H$2:H$41,C105)=1,Rose!H$1,IF(COUNTIF(Rose!I$2:I$41,C105)=1,Rose!I$1,Rose!J$1)))),IF(O105="SDX",IF(COUNTIF(Rose!K$2:K$41,C105)=1,Rose!K$1,IF(COUNTIF(Rose!L$2:L$41,C105)=1,Rose!L$1,IF(COUNTIF(Rose!M$2:M$41,C105)=1,Rose!M$1,IF(COUNTIF(Rose!N$2:N$41,C105)=1,Rose!N$1,Rose!O$1)))),IF(COUNTIF(Rose!P$2:P$41,C105)=1,Rose!P$1,IF(COUNTIF(Rose!Q$2:Q$41,C105)=1,Rose!Q$1,IF(COUNTIF(Rose!R$2:R$41,C105)=1,Rose!R$1,IF(COUNTIF(Rose!S$2:S$41,C105)=1,Rose!S$1,Rose!T$1)))))))</f>
        <v>Verona</v>
      </c>
      <c r="W105" s="24"/>
      <c r="X105" s="24"/>
      <c r="Y105" s="35"/>
      <c r="Z105" s="35"/>
      <c r="AA105" s="23"/>
      <c r="AB105" s="23"/>
      <c r="AC105" s="23"/>
      <c r="AD105" s="23"/>
      <c r="AE105" s="23"/>
      <c r="AF105" s="23"/>
      <c r="AG105" s="23"/>
    </row>
    <row r="106" spans="1:33" ht="12.75">
      <c r="A106" s="28" t="s">
        <v>31</v>
      </c>
      <c r="B106" s="28" t="s">
        <v>31</v>
      </c>
      <c r="C106" s="32">
        <f>SuperCoppa!S28</f>
        <v>0</v>
      </c>
      <c r="N106" t="str">
        <f>IF(COUNTIF(Rose!A$2:J$41,'Inserisci Voti'!C106)=1,"META SX",IF(COUNTIF(Rose!K$2:T$41,'Inserisci Voti'!C106)=1,"META DX","non esiste"))</f>
        <v>non esiste</v>
      </c>
      <c r="O106" t="str">
        <f>IF(N106="META SX",IF(COUNTIF(Rose!A$2:E$41,'Inserisci Voti'!C106)=1,"SSX","DSX"),IF(N106="META DX",IF(COUNTIF(Rose!K$2:O$41,'Inserisci Voti'!C106)=1,"SDX","DDX"),"non esiste"))</f>
        <v>non esiste</v>
      </c>
      <c r="P106" t="str">
        <f>IF(O106="SSX",IF(COUNTIF(Rose!A$2:A$41,C106)=1,Rose!A$1,IF(COUNTIF(Rose!B$2:B$41,C106)=1,Rose!B$1,IF(COUNTIF(Rose!C$2:C$41,C106)=1,Rose!C$1,IF(COUNTIF(Rose!D$2:D$41,C106)=1,Rose!D$1,Rose!E$1)))),IF(O106="DSX",IF(COUNTIF(Rose!F$2:F$41,C106)=1,Rose!F$1,IF(COUNTIF(Rose!G$2:G$41,C106)=1,Rose!G$1,IF(COUNTIF(Rose!H$2:H$41,C106)=1,Rose!H$1,IF(COUNTIF(Rose!I$2:I$41,C106)=1,Rose!I$1,Rose!J$1)))),IF(O106="SDX",IF(COUNTIF(Rose!K$2:K$41,C106)=1,Rose!K$1,IF(COUNTIF(Rose!L$2:L$41,C106)=1,Rose!L$1,IF(COUNTIF(Rose!M$2:M$41,C106)=1,Rose!M$1,IF(COUNTIF(Rose!N$2:N$41,C106)=1,Rose!N$1,Rose!O$1)))),IF(COUNTIF(Rose!P$2:P$41,C106)=1,Rose!P$1,IF(COUNTIF(Rose!Q$2:Q$41,C106)=1,Rose!Q$1,IF(COUNTIF(Rose!R$2:R$41,C106)=1,Rose!R$1,IF(COUNTIF(Rose!S$2:S$41,C106)=1,Rose!S$1,Rose!T$1)))))))</f>
        <v>Verona</v>
      </c>
      <c r="W106" s="24"/>
      <c r="X106" s="24"/>
      <c r="Y106" s="35"/>
      <c r="Z106" s="35"/>
      <c r="AA106" s="23"/>
      <c r="AB106" s="23"/>
      <c r="AC106" s="23"/>
      <c r="AD106" s="23"/>
      <c r="AE106" s="23"/>
      <c r="AF106" s="23"/>
      <c r="AG106" s="23"/>
    </row>
    <row r="107" spans="1:33" ht="12.75">
      <c r="A107" s="26" t="e">
        <f>SuperCoppa!Q30</f>
        <v>#N/A</v>
      </c>
      <c r="B107" s="26" t="str">
        <f aca="true" t="shared" si="68" ref="B107:B117">P107</f>
        <v>Verona</v>
      </c>
      <c r="C107" s="37">
        <f>SuperCoppa!S30</f>
        <v>0</v>
      </c>
      <c r="D107" s="4">
        <f>IF(AA57&lt;&gt;0,AA57,"")</f>
      </c>
      <c r="E107" s="4">
        <f aca="true" t="shared" si="69" ref="E107:J107">IF(AB57&lt;&gt;0,AB57,"")</f>
      </c>
      <c r="F107" s="4">
        <f t="shared" si="69"/>
      </c>
      <c r="G107" s="4">
        <f t="shared" si="69"/>
      </c>
      <c r="H107" s="4">
        <f t="shared" si="69"/>
      </c>
      <c r="I107" s="4">
        <f t="shared" si="69"/>
      </c>
      <c r="J107" s="4">
        <f t="shared" si="69"/>
      </c>
      <c r="K107" s="8">
        <f aca="true" t="shared" si="70" ref="K107:K117">IF(D107="UFFICIO",4,SUM(D107,IF(E107="A",-0.5,IF(E107="E",-1,0)),N(F107)*3,-N(G107),-N(H107)*2,-N(I107)*3,N(J107)*3))</f>
        <v>0</v>
      </c>
      <c r="N107" t="str">
        <f>IF(COUNTIF(Rose!A$2:J$41,'Inserisci Voti'!C107)=1,"META SX",IF(COUNTIF(Rose!K$2:T$41,'Inserisci Voti'!C107)=1,"META DX","non esiste"))</f>
        <v>non esiste</v>
      </c>
      <c r="O107" t="str">
        <f>IF(N107="META SX",IF(COUNTIF(Rose!A$2:E$41,'Inserisci Voti'!C107)=1,"SSX","DSX"),IF(N107="META DX",IF(COUNTIF(Rose!K$2:O$41,'Inserisci Voti'!C107)=1,"SDX","DDX"),"non esiste"))</f>
        <v>non esiste</v>
      </c>
      <c r="P107" t="str">
        <f>IF(O107="SSX",IF(COUNTIF(Rose!A$2:A$41,C107)=1,Rose!A$1,IF(COUNTIF(Rose!B$2:B$41,C107)=1,Rose!B$1,IF(COUNTIF(Rose!C$2:C$41,C107)=1,Rose!C$1,IF(COUNTIF(Rose!D$2:D$41,C107)=1,Rose!D$1,Rose!E$1)))),IF(O107="DSX",IF(COUNTIF(Rose!F$2:F$41,C107)=1,Rose!F$1,IF(COUNTIF(Rose!G$2:G$41,C107)=1,Rose!G$1,IF(COUNTIF(Rose!H$2:H$41,C107)=1,Rose!H$1,IF(COUNTIF(Rose!I$2:I$41,C107)=1,Rose!I$1,Rose!J$1)))),IF(O107="SDX",IF(COUNTIF(Rose!K$2:K$41,C107)=1,Rose!K$1,IF(COUNTIF(Rose!L$2:L$41,C107)=1,Rose!L$1,IF(COUNTIF(Rose!M$2:M$41,C107)=1,Rose!M$1,IF(COUNTIF(Rose!N$2:N$41,C107)=1,Rose!N$1,Rose!O$1)))),IF(COUNTIF(Rose!P$2:P$41,C107)=1,Rose!P$1,IF(COUNTIF(Rose!Q$2:Q$41,C107)=1,Rose!Q$1,IF(COUNTIF(Rose!R$2:R$41,C107)=1,Rose!R$1,IF(COUNTIF(Rose!S$2:S$41,C107)=1,Rose!S$1,Rose!T$1)))))))</f>
        <v>Verona</v>
      </c>
      <c r="W107" s="24"/>
      <c r="X107" s="24"/>
      <c r="Y107" s="35"/>
      <c r="Z107" s="35"/>
      <c r="AA107" s="23"/>
      <c r="AB107" s="23"/>
      <c r="AC107" s="23"/>
      <c r="AD107" s="23"/>
      <c r="AE107" s="23"/>
      <c r="AF107" s="23"/>
      <c r="AG107" s="23"/>
    </row>
    <row r="108" spans="1:33" ht="12.75">
      <c r="A108" s="26" t="e">
        <f>SuperCoppa!Q31</f>
        <v>#N/A</v>
      </c>
      <c r="B108" s="26" t="str">
        <f t="shared" si="68"/>
        <v>Verona</v>
      </c>
      <c r="C108" s="37">
        <f>SuperCoppa!S31</f>
        <v>0</v>
      </c>
      <c r="D108" s="4">
        <f aca="true" t="shared" si="71" ref="D108:D117">IF(AA58&lt;&gt;0,AA58,"")</f>
      </c>
      <c r="E108" s="4">
        <f aca="true" t="shared" si="72" ref="E108:E117">IF(AB58&lt;&gt;0,AB58,"")</f>
      </c>
      <c r="F108" s="4">
        <f aca="true" t="shared" si="73" ref="F108:F117">IF(AC58&lt;&gt;0,AC58,"")</f>
      </c>
      <c r="G108" s="4">
        <f aca="true" t="shared" si="74" ref="G108:G117">IF(AD58&lt;&gt;0,AD58,"")</f>
      </c>
      <c r="H108" s="4">
        <f aca="true" t="shared" si="75" ref="H108:H117">IF(AE58&lt;&gt;0,AE58,"")</f>
      </c>
      <c r="I108" s="4">
        <f aca="true" t="shared" si="76" ref="I108:I117">IF(AF58&lt;&gt;0,AF58,"")</f>
      </c>
      <c r="J108" s="4">
        <f aca="true" t="shared" si="77" ref="J108:J117">IF(AG58&lt;&gt;0,AG58,"")</f>
      </c>
      <c r="K108" s="8">
        <f t="shared" si="70"/>
        <v>0</v>
      </c>
      <c r="N108" t="str">
        <f>IF(COUNTIF(Rose!A$2:J$41,'Inserisci Voti'!C108)=1,"META SX",IF(COUNTIF(Rose!K$2:T$41,'Inserisci Voti'!C108)=1,"META DX","non esiste"))</f>
        <v>non esiste</v>
      </c>
      <c r="O108" t="str">
        <f>IF(N108="META SX",IF(COUNTIF(Rose!A$2:E$41,'Inserisci Voti'!C108)=1,"SSX","DSX"),IF(N108="META DX",IF(COUNTIF(Rose!K$2:O$41,'Inserisci Voti'!C108)=1,"SDX","DDX"),"non esiste"))</f>
        <v>non esiste</v>
      </c>
      <c r="P108" t="str">
        <f>IF(O108="SSX",IF(COUNTIF(Rose!A$2:A$41,C108)=1,Rose!A$1,IF(COUNTIF(Rose!B$2:B$41,C108)=1,Rose!B$1,IF(COUNTIF(Rose!C$2:C$41,C108)=1,Rose!C$1,IF(COUNTIF(Rose!D$2:D$41,C108)=1,Rose!D$1,Rose!E$1)))),IF(O108="DSX",IF(COUNTIF(Rose!F$2:F$41,C108)=1,Rose!F$1,IF(COUNTIF(Rose!G$2:G$41,C108)=1,Rose!G$1,IF(COUNTIF(Rose!H$2:H$41,C108)=1,Rose!H$1,IF(COUNTIF(Rose!I$2:I$41,C108)=1,Rose!I$1,Rose!J$1)))),IF(O108="SDX",IF(COUNTIF(Rose!K$2:K$41,C108)=1,Rose!K$1,IF(COUNTIF(Rose!L$2:L$41,C108)=1,Rose!L$1,IF(COUNTIF(Rose!M$2:M$41,C108)=1,Rose!M$1,IF(COUNTIF(Rose!N$2:N$41,C108)=1,Rose!N$1,Rose!O$1)))),IF(COUNTIF(Rose!P$2:P$41,C108)=1,Rose!P$1,IF(COUNTIF(Rose!Q$2:Q$41,C108)=1,Rose!Q$1,IF(COUNTIF(Rose!R$2:R$41,C108)=1,Rose!R$1,IF(COUNTIF(Rose!S$2:S$41,C108)=1,Rose!S$1,Rose!T$1)))))))</f>
        <v>Verona</v>
      </c>
      <c r="W108" s="24"/>
      <c r="X108" s="24"/>
      <c r="Y108" s="35"/>
      <c r="Z108" s="35"/>
      <c r="AA108" s="23"/>
      <c r="AB108" s="23"/>
      <c r="AC108" s="23"/>
      <c r="AD108" s="23"/>
      <c r="AE108" s="23"/>
      <c r="AF108" s="23"/>
      <c r="AG108" s="23"/>
    </row>
    <row r="109" spans="1:33" ht="12.75">
      <c r="A109" s="26" t="e">
        <f>SuperCoppa!Q32</f>
        <v>#N/A</v>
      </c>
      <c r="B109" s="26" t="str">
        <f t="shared" si="68"/>
        <v>Verona</v>
      </c>
      <c r="C109" s="37">
        <f>SuperCoppa!S32</f>
        <v>0</v>
      </c>
      <c r="D109" s="4">
        <f t="shared" si="71"/>
      </c>
      <c r="E109" s="4">
        <f t="shared" si="72"/>
      </c>
      <c r="F109" s="4">
        <f t="shared" si="73"/>
      </c>
      <c r="G109" s="4">
        <f t="shared" si="74"/>
      </c>
      <c r="H109" s="4">
        <f t="shared" si="75"/>
      </c>
      <c r="I109" s="4">
        <f t="shared" si="76"/>
      </c>
      <c r="J109" s="4">
        <f t="shared" si="77"/>
      </c>
      <c r="K109" s="8">
        <f t="shared" si="70"/>
        <v>0</v>
      </c>
      <c r="N109" t="str">
        <f>IF(COUNTIF(Rose!A$2:J$41,'Inserisci Voti'!C109)=1,"META SX",IF(COUNTIF(Rose!K$2:T$41,'Inserisci Voti'!C109)=1,"META DX","non esiste"))</f>
        <v>non esiste</v>
      </c>
      <c r="O109" t="str">
        <f>IF(N109="META SX",IF(COUNTIF(Rose!A$2:E$41,'Inserisci Voti'!C109)=1,"SSX","DSX"),IF(N109="META DX",IF(COUNTIF(Rose!K$2:O$41,'Inserisci Voti'!C109)=1,"SDX","DDX"),"non esiste"))</f>
        <v>non esiste</v>
      </c>
      <c r="P109" t="str">
        <f>IF(O109="SSX",IF(COUNTIF(Rose!A$2:A$41,C109)=1,Rose!A$1,IF(COUNTIF(Rose!B$2:B$41,C109)=1,Rose!B$1,IF(COUNTIF(Rose!C$2:C$41,C109)=1,Rose!C$1,IF(COUNTIF(Rose!D$2:D$41,C109)=1,Rose!D$1,Rose!E$1)))),IF(O109="DSX",IF(COUNTIF(Rose!F$2:F$41,C109)=1,Rose!F$1,IF(COUNTIF(Rose!G$2:G$41,C109)=1,Rose!G$1,IF(COUNTIF(Rose!H$2:H$41,C109)=1,Rose!H$1,IF(COUNTIF(Rose!I$2:I$41,C109)=1,Rose!I$1,Rose!J$1)))),IF(O109="SDX",IF(COUNTIF(Rose!K$2:K$41,C109)=1,Rose!K$1,IF(COUNTIF(Rose!L$2:L$41,C109)=1,Rose!L$1,IF(COUNTIF(Rose!M$2:M$41,C109)=1,Rose!M$1,IF(COUNTIF(Rose!N$2:N$41,C109)=1,Rose!N$1,Rose!O$1)))),IF(COUNTIF(Rose!P$2:P$41,C109)=1,Rose!P$1,IF(COUNTIF(Rose!Q$2:Q$41,C109)=1,Rose!Q$1,IF(COUNTIF(Rose!R$2:R$41,C109)=1,Rose!R$1,IF(COUNTIF(Rose!S$2:S$41,C109)=1,Rose!S$1,Rose!T$1)))))))</f>
        <v>Verona</v>
      </c>
      <c r="W109" s="24"/>
      <c r="X109" s="24"/>
      <c r="Y109" s="35"/>
      <c r="Z109" s="35"/>
      <c r="AA109" s="23"/>
      <c r="AB109" s="23"/>
      <c r="AC109" s="23"/>
      <c r="AD109" s="23"/>
      <c r="AE109" s="23"/>
      <c r="AF109" s="23"/>
      <c r="AG109" s="23"/>
    </row>
    <row r="110" spans="1:33" ht="12.75">
      <c r="A110" s="26" t="e">
        <f>SuperCoppa!Q33</f>
        <v>#N/A</v>
      </c>
      <c r="B110" s="26" t="str">
        <f t="shared" si="68"/>
        <v>Verona</v>
      </c>
      <c r="C110" s="37">
        <f>SuperCoppa!S33</f>
        <v>0</v>
      </c>
      <c r="D110" s="4">
        <f t="shared" si="71"/>
      </c>
      <c r="E110" s="4">
        <f t="shared" si="72"/>
      </c>
      <c r="F110" s="4">
        <f t="shared" si="73"/>
      </c>
      <c r="G110" s="4">
        <f t="shared" si="74"/>
      </c>
      <c r="H110" s="4">
        <f t="shared" si="75"/>
      </c>
      <c r="I110" s="4">
        <f t="shared" si="76"/>
      </c>
      <c r="J110" s="4">
        <f t="shared" si="77"/>
      </c>
      <c r="K110" s="8">
        <f t="shared" si="70"/>
        <v>0</v>
      </c>
      <c r="N110" t="str">
        <f>IF(COUNTIF(Rose!A$2:J$41,'Inserisci Voti'!C110)=1,"META SX",IF(COUNTIF(Rose!K$2:T$41,'Inserisci Voti'!C110)=1,"META DX","non esiste"))</f>
        <v>non esiste</v>
      </c>
      <c r="O110" t="str">
        <f>IF(N110="META SX",IF(COUNTIF(Rose!A$2:E$41,'Inserisci Voti'!C110)=1,"SSX","DSX"),IF(N110="META DX",IF(COUNTIF(Rose!K$2:O$41,'Inserisci Voti'!C110)=1,"SDX","DDX"),"non esiste"))</f>
        <v>non esiste</v>
      </c>
      <c r="P110" t="str">
        <f>IF(O110="SSX",IF(COUNTIF(Rose!A$2:A$41,C110)=1,Rose!A$1,IF(COUNTIF(Rose!B$2:B$41,C110)=1,Rose!B$1,IF(COUNTIF(Rose!C$2:C$41,C110)=1,Rose!C$1,IF(COUNTIF(Rose!D$2:D$41,C110)=1,Rose!D$1,Rose!E$1)))),IF(O110="DSX",IF(COUNTIF(Rose!F$2:F$41,C110)=1,Rose!F$1,IF(COUNTIF(Rose!G$2:G$41,C110)=1,Rose!G$1,IF(COUNTIF(Rose!H$2:H$41,C110)=1,Rose!H$1,IF(COUNTIF(Rose!I$2:I$41,C110)=1,Rose!I$1,Rose!J$1)))),IF(O110="SDX",IF(COUNTIF(Rose!K$2:K$41,C110)=1,Rose!K$1,IF(COUNTIF(Rose!L$2:L$41,C110)=1,Rose!L$1,IF(COUNTIF(Rose!M$2:M$41,C110)=1,Rose!M$1,IF(COUNTIF(Rose!N$2:N$41,C110)=1,Rose!N$1,Rose!O$1)))),IF(COUNTIF(Rose!P$2:P$41,C110)=1,Rose!P$1,IF(COUNTIF(Rose!Q$2:Q$41,C110)=1,Rose!Q$1,IF(COUNTIF(Rose!R$2:R$41,C110)=1,Rose!R$1,IF(COUNTIF(Rose!S$2:S$41,C110)=1,Rose!S$1,Rose!T$1)))))))</f>
        <v>Verona</v>
      </c>
      <c r="W110" s="24"/>
      <c r="X110" s="24"/>
      <c r="Y110" s="35"/>
      <c r="Z110" s="35"/>
      <c r="AA110" s="23"/>
      <c r="AB110" s="23"/>
      <c r="AC110" s="23"/>
      <c r="AD110" s="23"/>
      <c r="AE110" s="23"/>
      <c r="AF110" s="23"/>
      <c r="AG110" s="23"/>
    </row>
    <row r="111" spans="1:33" ht="12.75">
      <c r="A111" s="26" t="e">
        <f>SuperCoppa!Q34</f>
        <v>#N/A</v>
      </c>
      <c r="B111" s="26" t="str">
        <f t="shared" si="68"/>
        <v>Verona</v>
      </c>
      <c r="C111" s="37">
        <f>SuperCoppa!S34</f>
        <v>0</v>
      </c>
      <c r="D111" s="4">
        <f t="shared" si="71"/>
      </c>
      <c r="E111" s="4">
        <f t="shared" si="72"/>
      </c>
      <c r="F111" s="4">
        <f t="shared" si="73"/>
      </c>
      <c r="G111" s="4">
        <f t="shared" si="74"/>
      </c>
      <c r="H111" s="4">
        <f t="shared" si="75"/>
      </c>
      <c r="I111" s="4">
        <f t="shared" si="76"/>
      </c>
      <c r="J111" s="4">
        <f t="shared" si="77"/>
      </c>
      <c r="K111" s="8">
        <f t="shared" si="70"/>
        <v>0</v>
      </c>
      <c r="N111" t="str">
        <f>IF(COUNTIF(Rose!A$2:J$41,'Inserisci Voti'!C111)=1,"META SX",IF(COUNTIF(Rose!K$2:T$41,'Inserisci Voti'!C111)=1,"META DX","non esiste"))</f>
        <v>non esiste</v>
      </c>
      <c r="O111" t="str">
        <f>IF(N111="META SX",IF(COUNTIF(Rose!A$2:E$41,'Inserisci Voti'!C111)=1,"SSX","DSX"),IF(N111="META DX",IF(COUNTIF(Rose!K$2:O$41,'Inserisci Voti'!C111)=1,"SDX","DDX"),"non esiste"))</f>
        <v>non esiste</v>
      </c>
      <c r="P111" t="str">
        <f>IF(O111="SSX",IF(COUNTIF(Rose!A$2:A$41,C111)=1,Rose!A$1,IF(COUNTIF(Rose!B$2:B$41,C111)=1,Rose!B$1,IF(COUNTIF(Rose!C$2:C$41,C111)=1,Rose!C$1,IF(COUNTIF(Rose!D$2:D$41,C111)=1,Rose!D$1,Rose!E$1)))),IF(O111="DSX",IF(COUNTIF(Rose!F$2:F$41,C111)=1,Rose!F$1,IF(COUNTIF(Rose!G$2:G$41,C111)=1,Rose!G$1,IF(COUNTIF(Rose!H$2:H$41,C111)=1,Rose!H$1,IF(COUNTIF(Rose!I$2:I$41,C111)=1,Rose!I$1,Rose!J$1)))),IF(O111="SDX",IF(COUNTIF(Rose!K$2:K$41,C111)=1,Rose!K$1,IF(COUNTIF(Rose!L$2:L$41,C111)=1,Rose!L$1,IF(COUNTIF(Rose!M$2:M$41,C111)=1,Rose!M$1,IF(COUNTIF(Rose!N$2:N$41,C111)=1,Rose!N$1,Rose!O$1)))),IF(COUNTIF(Rose!P$2:P$41,C111)=1,Rose!P$1,IF(COUNTIF(Rose!Q$2:Q$41,C111)=1,Rose!Q$1,IF(COUNTIF(Rose!R$2:R$41,C111)=1,Rose!R$1,IF(COUNTIF(Rose!S$2:S$41,C111)=1,Rose!S$1,Rose!T$1)))))))</f>
        <v>Verona</v>
      </c>
      <c r="W111" s="24"/>
      <c r="X111" s="24"/>
      <c r="Y111" s="35"/>
      <c r="Z111" s="35"/>
      <c r="AA111" s="23"/>
      <c r="AB111" s="23"/>
      <c r="AC111" s="23"/>
      <c r="AD111" s="23"/>
      <c r="AE111" s="23"/>
      <c r="AF111" s="23"/>
      <c r="AG111" s="23"/>
    </row>
    <row r="112" spans="1:33" ht="12.75">
      <c r="A112" s="26" t="e">
        <f>SuperCoppa!Q35</f>
        <v>#N/A</v>
      </c>
      <c r="B112" s="26" t="str">
        <f t="shared" si="68"/>
        <v>Verona</v>
      </c>
      <c r="C112" s="37">
        <f>SuperCoppa!S35</f>
        <v>0</v>
      </c>
      <c r="D112" s="4">
        <f t="shared" si="71"/>
      </c>
      <c r="E112" s="4">
        <f t="shared" si="72"/>
      </c>
      <c r="F112" s="4">
        <f t="shared" si="73"/>
      </c>
      <c r="G112" s="4">
        <f t="shared" si="74"/>
      </c>
      <c r="H112" s="4">
        <f t="shared" si="75"/>
      </c>
      <c r="I112" s="4">
        <f t="shared" si="76"/>
      </c>
      <c r="J112" s="4">
        <f t="shared" si="77"/>
      </c>
      <c r="K112" s="8">
        <f t="shared" si="70"/>
        <v>0</v>
      </c>
      <c r="N112" t="str">
        <f>IF(COUNTIF(Rose!A$2:J$41,'Inserisci Voti'!C112)=1,"META SX",IF(COUNTIF(Rose!K$2:T$41,'Inserisci Voti'!C112)=1,"META DX","non esiste"))</f>
        <v>non esiste</v>
      </c>
      <c r="O112" t="str">
        <f>IF(N112="META SX",IF(COUNTIF(Rose!A$2:E$41,'Inserisci Voti'!C112)=1,"SSX","DSX"),IF(N112="META DX",IF(COUNTIF(Rose!K$2:O$41,'Inserisci Voti'!C112)=1,"SDX","DDX"),"non esiste"))</f>
        <v>non esiste</v>
      </c>
      <c r="P112" t="str">
        <f>IF(O112="SSX",IF(COUNTIF(Rose!A$2:A$41,C112)=1,Rose!A$1,IF(COUNTIF(Rose!B$2:B$41,C112)=1,Rose!B$1,IF(COUNTIF(Rose!C$2:C$41,C112)=1,Rose!C$1,IF(COUNTIF(Rose!D$2:D$41,C112)=1,Rose!D$1,Rose!E$1)))),IF(O112="DSX",IF(COUNTIF(Rose!F$2:F$41,C112)=1,Rose!F$1,IF(COUNTIF(Rose!G$2:G$41,C112)=1,Rose!G$1,IF(COUNTIF(Rose!H$2:H$41,C112)=1,Rose!H$1,IF(COUNTIF(Rose!I$2:I$41,C112)=1,Rose!I$1,Rose!J$1)))),IF(O112="SDX",IF(COUNTIF(Rose!K$2:K$41,C112)=1,Rose!K$1,IF(COUNTIF(Rose!L$2:L$41,C112)=1,Rose!L$1,IF(COUNTIF(Rose!M$2:M$41,C112)=1,Rose!M$1,IF(COUNTIF(Rose!N$2:N$41,C112)=1,Rose!N$1,Rose!O$1)))),IF(COUNTIF(Rose!P$2:P$41,C112)=1,Rose!P$1,IF(COUNTIF(Rose!Q$2:Q$41,C112)=1,Rose!Q$1,IF(COUNTIF(Rose!R$2:R$41,C112)=1,Rose!R$1,IF(COUNTIF(Rose!S$2:S$41,C112)=1,Rose!S$1,Rose!T$1)))))))</f>
        <v>Verona</v>
      </c>
      <c r="W112" s="24"/>
      <c r="X112" s="24"/>
      <c r="Y112" s="35"/>
      <c r="Z112" s="35"/>
      <c r="AA112" s="23"/>
      <c r="AB112" s="23"/>
      <c r="AC112" s="23"/>
      <c r="AD112" s="23"/>
      <c r="AE112" s="23"/>
      <c r="AF112" s="23"/>
      <c r="AG112" s="23"/>
    </row>
    <row r="113" spans="1:33" ht="12.75">
      <c r="A113" s="26" t="e">
        <f>SuperCoppa!Q36</f>
        <v>#N/A</v>
      </c>
      <c r="B113" s="26" t="str">
        <f t="shared" si="68"/>
        <v>Verona</v>
      </c>
      <c r="C113" s="37">
        <f>SuperCoppa!S36</f>
        <v>0</v>
      </c>
      <c r="D113" s="4">
        <f t="shared" si="71"/>
      </c>
      <c r="E113" s="4">
        <f t="shared" si="72"/>
      </c>
      <c r="F113" s="4">
        <f t="shared" si="73"/>
      </c>
      <c r="G113" s="4">
        <f t="shared" si="74"/>
      </c>
      <c r="H113" s="4">
        <f t="shared" si="75"/>
      </c>
      <c r="I113" s="4">
        <f t="shared" si="76"/>
      </c>
      <c r="J113" s="4">
        <f t="shared" si="77"/>
      </c>
      <c r="K113" s="8">
        <f t="shared" si="70"/>
        <v>0</v>
      </c>
      <c r="N113" t="str">
        <f>IF(COUNTIF(Rose!A$2:J$41,'Inserisci Voti'!C113)=1,"META SX",IF(COUNTIF(Rose!K$2:T$41,'Inserisci Voti'!C113)=1,"META DX","non esiste"))</f>
        <v>non esiste</v>
      </c>
      <c r="O113" t="str">
        <f>IF(N113="META SX",IF(COUNTIF(Rose!A$2:E$41,'Inserisci Voti'!C113)=1,"SSX","DSX"),IF(N113="META DX",IF(COUNTIF(Rose!K$2:O$41,'Inserisci Voti'!C113)=1,"SDX","DDX"),"non esiste"))</f>
        <v>non esiste</v>
      </c>
      <c r="P113" t="str">
        <f>IF(O113="SSX",IF(COUNTIF(Rose!A$2:A$41,C113)=1,Rose!A$1,IF(COUNTIF(Rose!B$2:B$41,C113)=1,Rose!B$1,IF(COUNTIF(Rose!C$2:C$41,C113)=1,Rose!C$1,IF(COUNTIF(Rose!D$2:D$41,C113)=1,Rose!D$1,Rose!E$1)))),IF(O113="DSX",IF(COUNTIF(Rose!F$2:F$41,C113)=1,Rose!F$1,IF(COUNTIF(Rose!G$2:G$41,C113)=1,Rose!G$1,IF(COUNTIF(Rose!H$2:H$41,C113)=1,Rose!H$1,IF(COUNTIF(Rose!I$2:I$41,C113)=1,Rose!I$1,Rose!J$1)))),IF(O113="SDX",IF(COUNTIF(Rose!K$2:K$41,C113)=1,Rose!K$1,IF(COUNTIF(Rose!L$2:L$41,C113)=1,Rose!L$1,IF(COUNTIF(Rose!M$2:M$41,C113)=1,Rose!M$1,IF(COUNTIF(Rose!N$2:N$41,C113)=1,Rose!N$1,Rose!O$1)))),IF(COUNTIF(Rose!P$2:P$41,C113)=1,Rose!P$1,IF(COUNTIF(Rose!Q$2:Q$41,C113)=1,Rose!Q$1,IF(COUNTIF(Rose!R$2:R$41,C113)=1,Rose!R$1,IF(COUNTIF(Rose!S$2:S$41,C113)=1,Rose!S$1,Rose!T$1)))))))</f>
        <v>Verona</v>
      </c>
      <c r="W113" s="24"/>
      <c r="X113" s="24"/>
      <c r="Y113" s="35"/>
      <c r="Z113" s="35"/>
      <c r="AA113" s="23"/>
      <c r="AB113" s="23"/>
      <c r="AC113" s="23"/>
      <c r="AD113" s="23"/>
      <c r="AE113" s="23"/>
      <c r="AF113" s="23"/>
      <c r="AG113" s="23"/>
    </row>
    <row r="114" spans="1:33" ht="12.75">
      <c r="A114" s="26" t="e">
        <f>SuperCoppa!Q37</f>
        <v>#N/A</v>
      </c>
      <c r="B114" s="26" t="str">
        <f t="shared" si="68"/>
        <v>Verona</v>
      </c>
      <c r="C114" s="37">
        <f>SuperCoppa!S37</f>
        <v>0</v>
      </c>
      <c r="D114" s="4">
        <f t="shared" si="71"/>
      </c>
      <c r="E114" s="4">
        <f t="shared" si="72"/>
      </c>
      <c r="F114" s="4">
        <f t="shared" si="73"/>
      </c>
      <c r="G114" s="4">
        <f t="shared" si="74"/>
      </c>
      <c r="H114" s="4">
        <f t="shared" si="75"/>
      </c>
      <c r="I114" s="4">
        <f t="shared" si="76"/>
      </c>
      <c r="J114" s="4">
        <f t="shared" si="77"/>
      </c>
      <c r="K114" s="8">
        <f t="shared" si="70"/>
        <v>0</v>
      </c>
      <c r="N114" t="str">
        <f>IF(COUNTIF(Rose!A$2:J$41,'Inserisci Voti'!C114)=1,"META SX",IF(COUNTIF(Rose!K$2:T$41,'Inserisci Voti'!C114)=1,"META DX","non esiste"))</f>
        <v>non esiste</v>
      </c>
      <c r="O114" t="str">
        <f>IF(N114="META SX",IF(COUNTIF(Rose!A$2:E$41,'Inserisci Voti'!C114)=1,"SSX","DSX"),IF(N114="META DX",IF(COUNTIF(Rose!K$2:O$41,'Inserisci Voti'!C114)=1,"SDX","DDX"),"non esiste"))</f>
        <v>non esiste</v>
      </c>
      <c r="P114" t="str">
        <f>IF(O114="SSX",IF(COUNTIF(Rose!A$2:A$41,C114)=1,Rose!A$1,IF(COUNTIF(Rose!B$2:B$41,C114)=1,Rose!B$1,IF(COUNTIF(Rose!C$2:C$41,C114)=1,Rose!C$1,IF(COUNTIF(Rose!D$2:D$41,C114)=1,Rose!D$1,Rose!E$1)))),IF(O114="DSX",IF(COUNTIF(Rose!F$2:F$41,C114)=1,Rose!F$1,IF(COUNTIF(Rose!G$2:G$41,C114)=1,Rose!G$1,IF(COUNTIF(Rose!H$2:H$41,C114)=1,Rose!H$1,IF(COUNTIF(Rose!I$2:I$41,C114)=1,Rose!I$1,Rose!J$1)))),IF(O114="SDX",IF(COUNTIF(Rose!K$2:K$41,C114)=1,Rose!K$1,IF(COUNTIF(Rose!L$2:L$41,C114)=1,Rose!L$1,IF(COUNTIF(Rose!M$2:M$41,C114)=1,Rose!M$1,IF(COUNTIF(Rose!N$2:N$41,C114)=1,Rose!N$1,Rose!O$1)))),IF(COUNTIF(Rose!P$2:P$41,C114)=1,Rose!P$1,IF(COUNTIF(Rose!Q$2:Q$41,C114)=1,Rose!Q$1,IF(COUNTIF(Rose!R$2:R$41,C114)=1,Rose!R$1,IF(COUNTIF(Rose!S$2:S$41,C114)=1,Rose!S$1,Rose!T$1)))))))</f>
        <v>Verona</v>
      </c>
      <c r="W114" s="24"/>
      <c r="X114" s="24"/>
      <c r="Y114" s="35"/>
      <c r="Z114" s="35"/>
      <c r="AA114" s="23"/>
      <c r="AB114" s="23"/>
      <c r="AC114" s="23"/>
      <c r="AD114" s="23"/>
      <c r="AE114" s="23"/>
      <c r="AF114" s="23"/>
      <c r="AG114" s="23"/>
    </row>
    <row r="115" spans="1:33" ht="12.75">
      <c r="A115" s="26" t="e">
        <f>SuperCoppa!Q38</f>
        <v>#N/A</v>
      </c>
      <c r="B115" s="26" t="str">
        <f t="shared" si="68"/>
        <v>Verona</v>
      </c>
      <c r="C115" s="37">
        <f>SuperCoppa!S38</f>
        <v>0</v>
      </c>
      <c r="D115" s="4">
        <f t="shared" si="71"/>
      </c>
      <c r="E115" s="4">
        <f t="shared" si="72"/>
      </c>
      <c r="F115" s="4">
        <f t="shared" si="73"/>
      </c>
      <c r="G115" s="4">
        <f t="shared" si="74"/>
      </c>
      <c r="H115" s="4">
        <f t="shared" si="75"/>
      </c>
      <c r="I115" s="4">
        <f t="shared" si="76"/>
      </c>
      <c r="J115" s="4">
        <f t="shared" si="77"/>
      </c>
      <c r="K115" s="8">
        <f t="shared" si="70"/>
        <v>0</v>
      </c>
      <c r="N115" t="str">
        <f>IF(COUNTIF(Rose!A$2:J$41,'Inserisci Voti'!C115)=1,"META SX",IF(COUNTIF(Rose!K$2:T$41,'Inserisci Voti'!C115)=1,"META DX","non esiste"))</f>
        <v>non esiste</v>
      </c>
      <c r="O115" t="str">
        <f>IF(N115="META SX",IF(COUNTIF(Rose!A$2:E$41,'Inserisci Voti'!C115)=1,"SSX","DSX"),IF(N115="META DX",IF(COUNTIF(Rose!K$2:O$41,'Inserisci Voti'!C115)=1,"SDX","DDX"),"non esiste"))</f>
        <v>non esiste</v>
      </c>
      <c r="P115" t="str">
        <f>IF(O115="SSX",IF(COUNTIF(Rose!A$2:A$41,C115)=1,Rose!A$1,IF(COUNTIF(Rose!B$2:B$41,C115)=1,Rose!B$1,IF(COUNTIF(Rose!C$2:C$41,C115)=1,Rose!C$1,IF(COUNTIF(Rose!D$2:D$41,C115)=1,Rose!D$1,Rose!E$1)))),IF(O115="DSX",IF(COUNTIF(Rose!F$2:F$41,C115)=1,Rose!F$1,IF(COUNTIF(Rose!G$2:G$41,C115)=1,Rose!G$1,IF(COUNTIF(Rose!H$2:H$41,C115)=1,Rose!H$1,IF(COUNTIF(Rose!I$2:I$41,C115)=1,Rose!I$1,Rose!J$1)))),IF(O115="SDX",IF(COUNTIF(Rose!K$2:K$41,C115)=1,Rose!K$1,IF(COUNTIF(Rose!L$2:L$41,C115)=1,Rose!L$1,IF(COUNTIF(Rose!M$2:M$41,C115)=1,Rose!M$1,IF(COUNTIF(Rose!N$2:N$41,C115)=1,Rose!N$1,Rose!O$1)))),IF(COUNTIF(Rose!P$2:P$41,C115)=1,Rose!P$1,IF(COUNTIF(Rose!Q$2:Q$41,C115)=1,Rose!Q$1,IF(COUNTIF(Rose!R$2:R$41,C115)=1,Rose!R$1,IF(COUNTIF(Rose!S$2:S$41,C115)=1,Rose!S$1,Rose!T$1)))))))</f>
        <v>Verona</v>
      </c>
      <c r="W115" s="24"/>
      <c r="X115" s="24"/>
      <c r="Y115" s="35"/>
      <c r="Z115" s="35"/>
      <c r="AA115" s="23"/>
      <c r="AB115" s="23"/>
      <c r="AC115" s="23"/>
      <c r="AD115" s="23"/>
      <c r="AE115" s="23"/>
      <c r="AF115" s="23"/>
      <c r="AG115" s="23"/>
    </row>
    <row r="116" spans="1:33" ht="12.75">
      <c r="A116" s="26" t="e">
        <f>SuperCoppa!Q39</f>
        <v>#N/A</v>
      </c>
      <c r="B116" s="26" t="str">
        <f t="shared" si="68"/>
        <v>Verona</v>
      </c>
      <c r="C116" s="37">
        <f>SuperCoppa!S39</f>
        <v>0</v>
      </c>
      <c r="D116" s="4">
        <f t="shared" si="71"/>
      </c>
      <c r="E116" s="4">
        <f t="shared" si="72"/>
      </c>
      <c r="F116" s="4">
        <f t="shared" si="73"/>
      </c>
      <c r="G116" s="4">
        <f t="shared" si="74"/>
      </c>
      <c r="H116" s="4">
        <f t="shared" si="75"/>
      </c>
      <c r="I116" s="4">
        <f t="shared" si="76"/>
      </c>
      <c r="J116" s="4">
        <f t="shared" si="77"/>
      </c>
      <c r="K116" s="8">
        <f t="shared" si="70"/>
        <v>0</v>
      </c>
      <c r="N116" t="str">
        <f>IF(COUNTIF(Rose!A$2:J$41,'Inserisci Voti'!C116)=1,"META SX",IF(COUNTIF(Rose!K$2:T$41,'Inserisci Voti'!C116)=1,"META DX","non esiste"))</f>
        <v>non esiste</v>
      </c>
      <c r="O116" t="str">
        <f>IF(N116="META SX",IF(COUNTIF(Rose!A$2:E$41,'Inserisci Voti'!C116)=1,"SSX","DSX"),IF(N116="META DX",IF(COUNTIF(Rose!K$2:O$41,'Inserisci Voti'!C116)=1,"SDX","DDX"),"non esiste"))</f>
        <v>non esiste</v>
      </c>
      <c r="P116" t="str">
        <f>IF(O116="SSX",IF(COUNTIF(Rose!A$2:A$41,C116)=1,Rose!A$1,IF(COUNTIF(Rose!B$2:B$41,C116)=1,Rose!B$1,IF(COUNTIF(Rose!C$2:C$41,C116)=1,Rose!C$1,IF(COUNTIF(Rose!D$2:D$41,C116)=1,Rose!D$1,Rose!E$1)))),IF(O116="DSX",IF(COUNTIF(Rose!F$2:F$41,C116)=1,Rose!F$1,IF(COUNTIF(Rose!G$2:G$41,C116)=1,Rose!G$1,IF(COUNTIF(Rose!H$2:H$41,C116)=1,Rose!H$1,IF(COUNTIF(Rose!I$2:I$41,C116)=1,Rose!I$1,Rose!J$1)))),IF(O116="SDX",IF(COUNTIF(Rose!K$2:K$41,C116)=1,Rose!K$1,IF(COUNTIF(Rose!L$2:L$41,C116)=1,Rose!L$1,IF(COUNTIF(Rose!M$2:M$41,C116)=1,Rose!M$1,IF(COUNTIF(Rose!N$2:N$41,C116)=1,Rose!N$1,Rose!O$1)))),IF(COUNTIF(Rose!P$2:P$41,C116)=1,Rose!P$1,IF(COUNTIF(Rose!Q$2:Q$41,C116)=1,Rose!Q$1,IF(COUNTIF(Rose!R$2:R$41,C116)=1,Rose!R$1,IF(COUNTIF(Rose!S$2:S$41,C116)=1,Rose!S$1,Rose!T$1)))))))</f>
        <v>Verona</v>
      </c>
      <c r="W116" s="24"/>
      <c r="X116" s="24"/>
      <c r="Y116" s="35"/>
      <c r="Z116" s="35"/>
      <c r="AA116" s="23"/>
      <c r="AB116" s="23"/>
      <c r="AC116" s="23"/>
      <c r="AD116" s="23"/>
      <c r="AE116" s="23"/>
      <c r="AF116" s="23"/>
      <c r="AG116" s="23"/>
    </row>
    <row r="117" spans="1:33" ht="12.75">
      <c r="A117" s="26" t="e">
        <f>SuperCoppa!Q40</f>
        <v>#N/A</v>
      </c>
      <c r="B117" s="26" t="str">
        <f t="shared" si="68"/>
        <v>Verona</v>
      </c>
      <c r="C117" s="37">
        <f>SuperCoppa!S40</f>
        <v>0</v>
      </c>
      <c r="D117" s="4">
        <f t="shared" si="71"/>
      </c>
      <c r="E117" s="4">
        <f t="shared" si="72"/>
      </c>
      <c r="F117" s="4">
        <f t="shared" si="73"/>
      </c>
      <c r="G117" s="4">
        <f t="shared" si="74"/>
      </c>
      <c r="H117" s="4">
        <f t="shared" si="75"/>
      </c>
      <c r="I117" s="4">
        <f t="shared" si="76"/>
      </c>
      <c r="J117" s="4">
        <f t="shared" si="77"/>
      </c>
      <c r="K117" s="8">
        <f t="shared" si="70"/>
        <v>0</v>
      </c>
      <c r="N117" t="str">
        <f>IF(COUNTIF(Rose!A$2:J$41,'Inserisci Voti'!C117)=1,"META SX",IF(COUNTIF(Rose!K$2:T$41,'Inserisci Voti'!C117)=1,"META DX","non esiste"))</f>
        <v>non esiste</v>
      </c>
      <c r="O117" t="str">
        <f>IF(N117="META SX",IF(COUNTIF(Rose!A$2:E$41,'Inserisci Voti'!C117)=1,"SSX","DSX"),IF(N117="META DX",IF(COUNTIF(Rose!K$2:O$41,'Inserisci Voti'!C117)=1,"SDX","DDX"),"non esiste"))</f>
        <v>non esiste</v>
      </c>
      <c r="P117" t="str">
        <f>IF(O117="SSX",IF(COUNTIF(Rose!A$2:A$41,C117)=1,Rose!A$1,IF(COUNTIF(Rose!B$2:B$41,C117)=1,Rose!B$1,IF(COUNTIF(Rose!C$2:C$41,C117)=1,Rose!C$1,IF(COUNTIF(Rose!D$2:D$41,C117)=1,Rose!D$1,Rose!E$1)))),IF(O117="DSX",IF(COUNTIF(Rose!F$2:F$41,C117)=1,Rose!F$1,IF(COUNTIF(Rose!G$2:G$41,C117)=1,Rose!G$1,IF(COUNTIF(Rose!H$2:H$41,C117)=1,Rose!H$1,IF(COUNTIF(Rose!I$2:I$41,C117)=1,Rose!I$1,Rose!J$1)))),IF(O117="SDX",IF(COUNTIF(Rose!K$2:K$41,C117)=1,Rose!K$1,IF(COUNTIF(Rose!L$2:L$41,C117)=1,Rose!L$1,IF(COUNTIF(Rose!M$2:M$41,C117)=1,Rose!M$1,IF(COUNTIF(Rose!N$2:N$41,C117)=1,Rose!N$1,Rose!O$1)))),IF(COUNTIF(Rose!P$2:P$41,C117)=1,Rose!P$1,IF(COUNTIF(Rose!Q$2:Q$41,C117)=1,Rose!Q$1,IF(COUNTIF(Rose!R$2:R$41,C117)=1,Rose!R$1,IF(COUNTIF(Rose!S$2:S$41,C117)=1,Rose!S$1,Rose!T$1)))))))</f>
        <v>Verona</v>
      </c>
      <c r="W117" s="24"/>
      <c r="X117" s="24"/>
      <c r="Y117" s="35"/>
      <c r="Z117" s="35"/>
      <c r="AA117" s="23"/>
      <c r="AB117" s="23"/>
      <c r="AC117" s="23"/>
      <c r="AD117" s="23"/>
      <c r="AE117" s="23"/>
      <c r="AF117" s="23"/>
      <c r="AG117" s="23"/>
    </row>
    <row r="118" spans="1:33" ht="12.75">
      <c r="A118" s="29" t="s">
        <v>31</v>
      </c>
      <c r="B118" s="28" t="s">
        <v>31</v>
      </c>
      <c r="C118" s="2" t="str">
        <f>SuperCoppa!S41</f>
        <v>PANCHINA</v>
      </c>
      <c r="D118" s="12" t="s">
        <v>12</v>
      </c>
      <c r="E118" s="6"/>
      <c r="F118" s="13">
        <f>11-COUNT(D107:D117)</f>
        <v>11</v>
      </c>
      <c r="G118" s="6"/>
      <c r="H118" s="6"/>
      <c r="I118" s="39"/>
      <c r="J118" s="6"/>
      <c r="K118" s="5"/>
      <c r="N118" t="str">
        <f>IF(COUNTIF(Rose!A$2:J$41,'Inserisci Voti'!C118)=1,"META SX",IF(COUNTIF(Rose!K$2:T$41,'Inserisci Voti'!C118)=1,"META DX","non esiste"))</f>
        <v>non esiste</v>
      </c>
      <c r="O118" t="str">
        <f>IF(N118="META SX",IF(COUNTIF(Rose!A$2:E$41,'Inserisci Voti'!C118)=1,"SSX","DSX"),IF(N118="META DX",IF(COUNTIF(Rose!K$2:O$41,'Inserisci Voti'!C118)=1,"SDX","DDX"),"non esiste"))</f>
        <v>non esiste</v>
      </c>
      <c r="P118" t="str">
        <f>IF(O118="SSX",IF(COUNTIF(Rose!A$2:A$41,C118)=1,Rose!A$1,IF(COUNTIF(Rose!B$2:B$41,C118)=1,Rose!B$1,IF(COUNTIF(Rose!C$2:C$41,C118)=1,Rose!C$1,IF(COUNTIF(Rose!D$2:D$41,C118)=1,Rose!D$1,Rose!E$1)))),IF(O118="DSX",IF(COUNTIF(Rose!F$2:F$41,C118)=1,Rose!F$1,IF(COUNTIF(Rose!G$2:G$41,C118)=1,Rose!G$1,IF(COUNTIF(Rose!H$2:H$41,C118)=1,Rose!H$1,IF(COUNTIF(Rose!I$2:I$41,C118)=1,Rose!I$1,Rose!J$1)))),IF(O118="SDX",IF(COUNTIF(Rose!K$2:K$41,C118)=1,Rose!K$1,IF(COUNTIF(Rose!L$2:L$41,C118)=1,Rose!L$1,IF(COUNTIF(Rose!M$2:M$41,C118)=1,Rose!M$1,IF(COUNTIF(Rose!N$2:N$41,C118)=1,Rose!N$1,Rose!O$1)))),IF(COUNTIF(Rose!P$2:P$41,C118)=1,Rose!P$1,IF(COUNTIF(Rose!Q$2:Q$41,C118)=1,Rose!Q$1,IF(COUNTIF(Rose!R$2:R$41,C118)=1,Rose!R$1,IF(COUNTIF(Rose!S$2:S$41,C118)=1,Rose!S$1,Rose!T$1)))))))</f>
        <v>Verona</v>
      </c>
      <c r="W118" s="24"/>
      <c r="X118" s="24"/>
      <c r="Y118" s="35"/>
      <c r="Z118" s="35"/>
      <c r="AA118" s="23"/>
      <c r="AB118" s="23"/>
      <c r="AC118" s="23"/>
      <c r="AD118" s="23"/>
      <c r="AE118" s="23"/>
      <c r="AF118" s="23"/>
      <c r="AG118" s="23"/>
    </row>
    <row r="119" spans="1:33" ht="12.75">
      <c r="A119" s="26" t="e">
        <f>SuperCoppa!Q42</f>
        <v>#N/A</v>
      </c>
      <c r="B119" s="26" t="str">
        <f aca="true" t="shared" si="78" ref="B119:B125">P119</f>
        <v>Verona</v>
      </c>
      <c r="C119" s="37">
        <f>SuperCoppa!S42</f>
        <v>0</v>
      </c>
      <c r="K119" s="8">
        <f aca="true" t="shared" si="79" ref="K119:K125">IF(D119="UFFICIO",4,SUM(D119,IF(E119="A",-0.5,IF(E119="E",-1,0)),F119*3,-G119,-H119*2,-I119*3,J119*3))</f>
        <v>0</v>
      </c>
      <c r="N119" t="str">
        <f>IF(COUNTIF(Rose!A$2:J$41,'Inserisci Voti'!C119)=1,"META SX",IF(COUNTIF(Rose!K$2:T$41,'Inserisci Voti'!C119)=1,"META DX","non esiste"))</f>
        <v>non esiste</v>
      </c>
      <c r="O119" t="str">
        <f>IF(N119="META SX",IF(COUNTIF(Rose!A$2:E$41,'Inserisci Voti'!C119)=1,"SSX","DSX"),IF(N119="META DX",IF(COUNTIF(Rose!K$2:O$41,'Inserisci Voti'!C119)=1,"SDX","DDX"),"non esiste"))</f>
        <v>non esiste</v>
      </c>
      <c r="P119" t="str">
        <f>IF(O119="SSX",IF(COUNTIF(Rose!A$2:A$41,C119)=1,Rose!A$1,IF(COUNTIF(Rose!B$2:B$41,C119)=1,Rose!B$1,IF(COUNTIF(Rose!C$2:C$41,C119)=1,Rose!C$1,IF(COUNTIF(Rose!D$2:D$41,C119)=1,Rose!D$1,Rose!E$1)))),IF(O119="DSX",IF(COUNTIF(Rose!F$2:F$41,C119)=1,Rose!F$1,IF(COUNTIF(Rose!G$2:G$41,C119)=1,Rose!G$1,IF(COUNTIF(Rose!H$2:H$41,C119)=1,Rose!H$1,IF(COUNTIF(Rose!I$2:I$41,C119)=1,Rose!I$1,Rose!J$1)))),IF(O119="SDX",IF(COUNTIF(Rose!K$2:K$41,C119)=1,Rose!K$1,IF(COUNTIF(Rose!L$2:L$41,C119)=1,Rose!L$1,IF(COUNTIF(Rose!M$2:M$41,C119)=1,Rose!M$1,IF(COUNTIF(Rose!N$2:N$41,C119)=1,Rose!N$1,Rose!O$1)))),IF(COUNTIF(Rose!P$2:P$41,C119)=1,Rose!P$1,IF(COUNTIF(Rose!Q$2:Q$41,C119)=1,Rose!Q$1,IF(COUNTIF(Rose!R$2:R$41,C119)=1,Rose!R$1,IF(COUNTIF(Rose!S$2:S$41,C119)=1,Rose!S$1,Rose!T$1)))))))</f>
        <v>Verona</v>
      </c>
      <c r="W119" s="24"/>
      <c r="X119" s="24"/>
      <c r="Y119" s="35"/>
      <c r="Z119" s="35"/>
      <c r="AA119" s="23"/>
      <c r="AB119" s="23"/>
      <c r="AC119" s="23"/>
      <c r="AD119" s="23"/>
      <c r="AE119" s="23"/>
      <c r="AF119" s="23"/>
      <c r="AG119" s="23"/>
    </row>
    <row r="120" spans="1:33" ht="12.75">
      <c r="A120" s="26" t="e">
        <f>SuperCoppa!Q43</f>
        <v>#N/A</v>
      </c>
      <c r="B120" s="26" t="str">
        <f t="shared" si="78"/>
        <v>Verona</v>
      </c>
      <c r="C120" s="37">
        <f>SuperCoppa!S43</f>
        <v>0</v>
      </c>
      <c r="K120" s="8">
        <f t="shared" si="79"/>
        <v>0</v>
      </c>
      <c r="N120" t="str">
        <f>IF(COUNTIF(Rose!A$2:J$41,'Inserisci Voti'!C120)=1,"META SX",IF(COUNTIF(Rose!K$2:T$41,'Inserisci Voti'!C120)=1,"META DX","non esiste"))</f>
        <v>non esiste</v>
      </c>
      <c r="O120" t="str">
        <f>IF(N120="META SX",IF(COUNTIF(Rose!A$2:E$41,'Inserisci Voti'!C120)=1,"SSX","DSX"),IF(N120="META DX",IF(COUNTIF(Rose!K$2:O$41,'Inserisci Voti'!C120)=1,"SDX","DDX"),"non esiste"))</f>
        <v>non esiste</v>
      </c>
      <c r="P120" t="str">
        <f>IF(O120="SSX",IF(COUNTIF(Rose!A$2:A$41,C120)=1,Rose!A$1,IF(COUNTIF(Rose!B$2:B$41,C120)=1,Rose!B$1,IF(COUNTIF(Rose!C$2:C$41,C120)=1,Rose!C$1,IF(COUNTIF(Rose!D$2:D$41,C120)=1,Rose!D$1,Rose!E$1)))),IF(O120="DSX",IF(COUNTIF(Rose!F$2:F$41,C120)=1,Rose!F$1,IF(COUNTIF(Rose!G$2:G$41,C120)=1,Rose!G$1,IF(COUNTIF(Rose!H$2:H$41,C120)=1,Rose!H$1,IF(COUNTIF(Rose!I$2:I$41,C120)=1,Rose!I$1,Rose!J$1)))),IF(O120="SDX",IF(COUNTIF(Rose!K$2:K$41,C120)=1,Rose!K$1,IF(COUNTIF(Rose!L$2:L$41,C120)=1,Rose!L$1,IF(COUNTIF(Rose!M$2:M$41,C120)=1,Rose!M$1,IF(COUNTIF(Rose!N$2:N$41,C120)=1,Rose!N$1,Rose!O$1)))),IF(COUNTIF(Rose!P$2:P$41,C120)=1,Rose!P$1,IF(COUNTIF(Rose!Q$2:Q$41,C120)=1,Rose!Q$1,IF(COUNTIF(Rose!R$2:R$41,C120)=1,Rose!R$1,IF(COUNTIF(Rose!S$2:S$41,C120)=1,Rose!S$1,Rose!T$1)))))))</f>
        <v>Verona</v>
      </c>
      <c r="W120" s="24"/>
      <c r="X120" s="24"/>
      <c r="Y120" s="35"/>
      <c r="Z120" s="35"/>
      <c r="AA120" s="23"/>
      <c r="AB120" s="23"/>
      <c r="AC120" s="23"/>
      <c r="AD120" s="23"/>
      <c r="AE120" s="23"/>
      <c r="AF120" s="23"/>
      <c r="AG120" s="23"/>
    </row>
    <row r="121" spans="1:33" ht="12.75">
      <c r="A121" s="26" t="e">
        <f>SuperCoppa!Q44</f>
        <v>#N/A</v>
      </c>
      <c r="B121" s="26" t="str">
        <f t="shared" si="78"/>
        <v>Verona</v>
      </c>
      <c r="C121" s="37">
        <f>SuperCoppa!S44</f>
        <v>0</v>
      </c>
      <c r="K121" s="8">
        <f t="shared" si="79"/>
        <v>0</v>
      </c>
      <c r="N121" t="str">
        <f>IF(COUNTIF(Rose!A$2:J$41,'Inserisci Voti'!C121)=1,"META SX",IF(COUNTIF(Rose!K$2:T$41,'Inserisci Voti'!C121)=1,"META DX","non esiste"))</f>
        <v>non esiste</v>
      </c>
      <c r="O121" t="str">
        <f>IF(N121="META SX",IF(COUNTIF(Rose!A$2:E$41,'Inserisci Voti'!C121)=1,"SSX","DSX"),IF(N121="META DX",IF(COUNTIF(Rose!K$2:O$41,'Inserisci Voti'!C121)=1,"SDX","DDX"),"non esiste"))</f>
        <v>non esiste</v>
      </c>
      <c r="P121" t="str">
        <f>IF(O121="SSX",IF(COUNTIF(Rose!A$2:A$41,C121)=1,Rose!A$1,IF(COUNTIF(Rose!B$2:B$41,C121)=1,Rose!B$1,IF(COUNTIF(Rose!C$2:C$41,C121)=1,Rose!C$1,IF(COUNTIF(Rose!D$2:D$41,C121)=1,Rose!D$1,Rose!E$1)))),IF(O121="DSX",IF(COUNTIF(Rose!F$2:F$41,C121)=1,Rose!F$1,IF(COUNTIF(Rose!G$2:G$41,C121)=1,Rose!G$1,IF(COUNTIF(Rose!H$2:H$41,C121)=1,Rose!H$1,IF(COUNTIF(Rose!I$2:I$41,C121)=1,Rose!I$1,Rose!J$1)))),IF(O121="SDX",IF(COUNTIF(Rose!K$2:K$41,C121)=1,Rose!K$1,IF(COUNTIF(Rose!L$2:L$41,C121)=1,Rose!L$1,IF(COUNTIF(Rose!M$2:M$41,C121)=1,Rose!M$1,IF(COUNTIF(Rose!N$2:N$41,C121)=1,Rose!N$1,Rose!O$1)))),IF(COUNTIF(Rose!P$2:P$41,C121)=1,Rose!P$1,IF(COUNTIF(Rose!Q$2:Q$41,C121)=1,Rose!Q$1,IF(COUNTIF(Rose!R$2:R$41,C121)=1,Rose!R$1,IF(COUNTIF(Rose!S$2:S$41,C121)=1,Rose!S$1,Rose!T$1)))))))</f>
        <v>Verona</v>
      </c>
      <c r="W121" s="24"/>
      <c r="X121" s="24"/>
      <c r="Y121" s="35"/>
      <c r="Z121" s="35"/>
      <c r="AA121" s="23"/>
      <c r="AB121" s="23"/>
      <c r="AC121" s="23"/>
      <c r="AD121" s="23"/>
      <c r="AE121" s="23"/>
      <c r="AF121" s="23"/>
      <c r="AG121" s="23"/>
    </row>
    <row r="122" spans="1:33" ht="12.75">
      <c r="A122" s="26" t="e">
        <f>SuperCoppa!Q45</f>
        <v>#N/A</v>
      </c>
      <c r="B122" s="26" t="str">
        <f t="shared" si="78"/>
        <v>Verona</v>
      </c>
      <c r="C122" s="37">
        <f>SuperCoppa!S45</f>
        <v>0</v>
      </c>
      <c r="K122" s="8">
        <f t="shared" si="79"/>
        <v>0</v>
      </c>
      <c r="N122" t="str">
        <f>IF(COUNTIF(Rose!A$2:J$41,'Inserisci Voti'!C122)=1,"META SX",IF(COUNTIF(Rose!K$2:T$41,'Inserisci Voti'!C122)=1,"META DX","non esiste"))</f>
        <v>non esiste</v>
      </c>
      <c r="O122" t="str">
        <f>IF(N122="META SX",IF(COUNTIF(Rose!A$2:E$41,'Inserisci Voti'!C122)=1,"SSX","DSX"),IF(N122="META DX",IF(COUNTIF(Rose!K$2:O$41,'Inserisci Voti'!C122)=1,"SDX","DDX"),"non esiste"))</f>
        <v>non esiste</v>
      </c>
      <c r="P122" t="str">
        <f>IF(O122="SSX",IF(COUNTIF(Rose!A$2:A$41,C122)=1,Rose!A$1,IF(COUNTIF(Rose!B$2:B$41,C122)=1,Rose!B$1,IF(COUNTIF(Rose!C$2:C$41,C122)=1,Rose!C$1,IF(COUNTIF(Rose!D$2:D$41,C122)=1,Rose!D$1,Rose!E$1)))),IF(O122="DSX",IF(COUNTIF(Rose!F$2:F$41,C122)=1,Rose!F$1,IF(COUNTIF(Rose!G$2:G$41,C122)=1,Rose!G$1,IF(COUNTIF(Rose!H$2:H$41,C122)=1,Rose!H$1,IF(COUNTIF(Rose!I$2:I$41,C122)=1,Rose!I$1,Rose!J$1)))),IF(O122="SDX",IF(COUNTIF(Rose!K$2:K$41,C122)=1,Rose!K$1,IF(COUNTIF(Rose!L$2:L$41,C122)=1,Rose!L$1,IF(COUNTIF(Rose!M$2:M$41,C122)=1,Rose!M$1,IF(COUNTIF(Rose!N$2:N$41,C122)=1,Rose!N$1,Rose!O$1)))),IF(COUNTIF(Rose!P$2:P$41,C122)=1,Rose!P$1,IF(COUNTIF(Rose!Q$2:Q$41,C122)=1,Rose!Q$1,IF(COUNTIF(Rose!R$2:R$41,C122)=1,Rose!R$1,IF(COUNTIF(Rose!S$2:S$41,C122)=1,Rose!S$1,Rose!T$1)))))))</f>
        <v>Verona</v>
      </c>
      <c r="W122" s="24"/>
      <c r="X122" s="24"/>
      <c r="Y122" s="35"/>
      <c r="Z122" s="35"/>
      <c r="AA122" s="23"/>
      <c r="AB122" s="23"/>
      <c r="AC122" s="23"/>
      <c r="AD122" s="23"/>
      <c r="AE122" s="23"/>
      <c r="AF122" s="23"/>
      <c r="AG122" s="23"/>
    </row>
    <row r="123" spans="1:33" ht="12.75">
      <c r="A123" s="26" t="e">
        <f>SuperCoppa!Q46</f>
        <v>#N/A</v>
      </c>
      <c r="B123" s="26" t="str">
        <f t="shared" si="78"/>
        <v>Verona</v>
      </c>
      <c r="C123" s="37">
        <f>SuperCoppa!S46</f>
        <v>0</v>
      </c>
      <c r="K123" s="8">
        <f t="shared" si="79"/>
        <v>0</v>
      </c>
      <c r="N123" t="str">
        <f>IF(COUNTIF(Rose!A$2:J$41,'Inserisci Voti'!C123)=1,"META SX",IF(COUNTIF(Rose!K$2:T$41,'Inserisci Voti'!C123)=1,"META DX","non esiste"))</f>
        <v>non esiste</v>
      </c>
      <c r="O123" t="str">
        <f>IF(N123="META SX",IF(COUNTIF(Rose!A$2:E$41,'Inserisci Voti'!C123)=1,"SSX","DSX"),IF(N123="META DX",IF(COUNTIF(Rose!K$2:O$41,'Inserisci Voti'!C123)=1,"SDX","DDX"),"non esiste"))</f>
        <v>non esiste</v>
      </c>
      <c r="P123" t="str">
        <f>IF(O123="SSX",IF(COUNTIF(Rose!A$2:A$41,C123)=1,Rose!A$1,IF(COUNTIF(Rose!B$2:B$41,C123)=1,Rose!B$1,IF(COUNTIF(Rose!C$2:C$41,C123)=1,Rose!C$1,IF(COUNTIF(Rose!D$2:D$41,C123)=1,Rose!D$1,Rose!E$1)))),IF(O123="DSX",IF(COUNTIF(Rose!F$2:F$41,C123)=1,Rose!F$1,IF(COUNTIF(Rose!G$2:G$41,C123)=1,Rose!G$1,IF(COUNTIF(Rose!H$2:H$41,C123)=1,Rose!H$1,IF(COUNTIF(Rose!I$2:I$41,C123)=1,Rose!I$1,Rose!J$1)))),IF(O123="SDX",IF(COUNTIF(Rose!K$2:K$41,C123)=1,Rose!K$1,IF(COUNTIF(Rose!L$2:L$41,C123)=1,Rose!L$1,IF(COUNTIF(Rose!M$2:M$41,C123)=1,Rose!M$1,IF(COUNTIF(Rose!N$2:N$41,C123)=1,Rose!N$1,Rose!O$1)))),IF(COUNTIF(Rose!P$2:P$41,C123)=1,Rose!P$1,IF(COUNTIF(Rose!Q$2:Q$41,C123)=1,Rose!Q$1,IF(COUNTIF(Rose!R$2:R$41,C123)=1,Rose!R$1,IF(COUNTIF(Rose!S$2:S$41,C123)=1,Rose!S$1,Rose!T$1)))))))</f>
        <v>Verona</v>
      </c>
      <c r="W123" s="24"/>
      <c r="X123" s="24"/>
      <c r="Y123" s="35"/>
      <c r="Z123" s="35"/>
      <c r="AA123" s="23"/>
      <c r="AB123" s="23"/>
      <c r="AC123" s="23"/>
      <c r="AD123" s="23"/>
      <c r="AE123" s="23"/>
      <c r="AF123" s="23"/>
      <c r="AG123" s="23"/>
    </row>
    <row r="124" spans="1:33" ht="12.75">
      <c r="A124" s="26" t="e">
        <f>SuperCoppa!Q47</f>
        <v>#N/A</v>
      </c>
      <c r="B124" s="26" t="str">
        <f t="shared" si="78"/>
        <v>Verona</v>
      </c>
      <c r="C124" s="37">
        <f>SuperCoppa!S47</f>
        <v>0</v>
      </c>
      <c r="K124" s="8">
        <f t="shared" si="79"/>
        <v>0</v>
      </c>
      <c r="N124" t="str">
        <f>IF(COUNTIF(Rose!A$2:J$41,'Inserisci Voti'!C124)=1,"META SX",IF(COUNTIF(Rose!K$2:T$41,'Inserisci Voti'!C124)=1,"META DX","non esiste"))</f>
        <v>non esiste</v>
      </c>
      <c r="O124" t="str">
        <f>IF(N124="META SX",IF(COUNTIF(Rose!A$2:E$41,'Inserisci Voti'!C124)=1,"SSX","DSX"),IF(N124="META DX",IF(COUNTIF(Rose!K$2:O$41,'Inserisci Voti'!C124)=1,"SDX","DDX"),"non esiste"))</f>
        <v>non esiste</v>
      </c>
      <c r="P124" t="str">
        <f>IF(O124="SSX",IF(COUNTIF(Rose!A$2:A$41,C124)=1,Rose!A$1,IF(COUNTIF(Rose!B$2:B$41,C124)=1,Rose!B$1,IF(COUNTIF(Rose!C$2:C$41,C124)=1,Rose!C$1,IF(COUNTIF(Rose!D$2:D$41,C124)=1,Rose!D$1,Rose!E$1)))),IF(O124="DSX",IF(COUNTIF(Rose!F$2:F$41,C124)=1,Rose!F$1,IF(COUNTIF(Rose!G$2:G$41,C124)=1,Rose!G$1,IF(COUNTIF(Rose!H$2:H$41,C124)=1,Rose!H$1,IF(COUNTIF(Rose!I$2:I$41,C124)=1,Rose!I$1,Rose!J$1)))),IF(O124="SDX",IF(COUNTIF(Rose!K$2:K$41,C124)=1,Rose!K$1,IF(COUNTIF(Rose!L$2:L$41,C124)=1,Rose!L$1,IF(COUNTIF(Rose!M$2:M$41,C124)=1,Rose!M$1,IF(COUNTIF(Rose!N$2:N$41,C124)=1,Rose!N$1,Rose!O$1)))),IF(COUNTIF(Rose!P$2:P$41,C124)=1,Rose!P$1,IF(COUNTIF(Rose!Q$2:Q$41,C124)=1,Rose!Q$1,IF(COUNTIF(Rose!R$2:R$41,C124)=1,Rose!R$1,IF(COUNTIF(Rose!S$2:S$41,C124)=1,Rose!S$1,Rose!T$1)))))))</f>
        <v>Verona</v>
      </c>
      <c r="W124" s="24"/>
      <c r="X124" s="24"/>
      <c r="Y124" s="35"/>
      <c r="Z124" s="35"/>
      <c r="AA124" s="23"/>
      <c r="AB124" s="23"/>
      <c r="AC124" s="23"/>
      <c r="AD124" s="23"/>
      <c r="AE124" s="23"/>
      <c r="AF124" s="23"/>
      <c r="AG124" s="23"/>
    </row>
    <row r="125" spans="1:33" ht="12.75">
      <c r="A125" s="26" t="e">
        <f>SuperCoppa!Q48</f>
        <v>#N/A</v>
      </c>
      <c r="B125" s="26" t="str">
        <f t="shared" si="78"/>
        <v>Verona</v>
      </c>
      <c r="C125" s="37">
        <f>SuperCoppa!S48</f>
        <v>0</v>
      </c>
      <c r="K125" s="8">
        <f t="shared" si="79"/>
        <v>0</v>
      </c>
      <c r="N125" t="str">
        <f>IF(COUNTIF(Rose!A$2:J$41,'Inserisci Voti'!C125)=1,"META SX",IF(COUNTIF(Rose!K$2:T$41,'Inserisci Voti'!C125)=1,"META DX","non esiste"))</f>
        <v>non esiste</v>
      </c>
      <c r="O125" t="str">
        <f>IF(N125="META SX",IF(COUNTIF(Rose!A$2:E$41,'Inserisci Voti'!C125)=1,"SSX","DSX"),IF(N125="META DX",IF(COUNTIF(Rose!K$2:O$41,'Inserisci Voti'!C125)=1,"SDX","DDX"),"non esiste"))</f>
        <v>non esiste</v>
      </c>
      <c r="P125" t="str">
        <f>IF(O125="SSX",IF(COUNTIF(Rose!A$2:A$41,C125)=1,Rose!A$1,IF(COUNTIF(Rose!B$2:B$41,C125)=1,Rose!B$1,IF(COUNTIF(Rose!C$2:C$41,C125)=1,Rose!C$1,IF(COUNTIF(Rose!D$2:D$41,C125)=1,Rose!D$1,Rose!E$1)))),IF(O125="DSX",IF(COUNTIF(Rose!F$2:F$41,C125)=1,Rose!F$1,IF(COUNTIF(Rose!G$2:G$41,C125)=1,Rose!G$1,IF(COUNTIF(Rose!H$2:H$41,C125)=1,Rose!H$1,IF(COUNTIF(Rose!I$2:I$41,C125)=1,Rose!I$1,Rose!J$1)))),IF(O125="SDX",IF(COUNTIF(Rose!K$2:K$41,C125)=1,Rose!K$1,IF(COUNTIF(Rose!L$2:L$41,C125)=1,Rose!L$1,IF(COUNTIF(Rose!M$2:M$41,C125)=1,Rose!M$1,IF(COUNTIF(Rose!N$2:N$41,C125)=1,Rose!N$1,Rose!O$1)))),IF(COUNTIF(Rose!P$2:P$41,C125)=1,Rose!P$1,IF(COUNTIF(Rose!Q$2:Q$41,C125)=1,Rose!Q$1,IF(COUNTIF(Rose!R$2:R$41,C125)=1,Rose!R$1,IF(COUNTIF(Rose!S$2:S$41,C125)=1,Rose!S$1,Rose!T$1)))))))</f>
        <v>Verona</v>
      </c>
      <c r="W125" s="24"/>
      <c r="X125" s="24"/>
      <c r="Y125" s="35"/>
      <c r="Z125" s="35"/>
      <c r="AA125" s="23"/>
      <c r="AB125" s="23"/>
      <c r="AC125" s="23"/>
      <c r="AD125" s="23"/>
      <c r="AE125" s="23"/>
      <c r="AF125" s="23"/>
      <c r="AG125" s="23"/>
    </row>
    <row r="126" spans="1:33" ht="12.75">
      <c r="A126" s="28" t="s">
        <v>31</v>
      </c>
      <c r="B126" s="28" t="s">
        <v>31</v>
      </c>
      <c r="C126" s="20"/>
      <c r="D126" s="12" t="s">
        <v>27</v>
      </c>
      <c r="E126" s="6"/>
      <c r="F126" s="13">
        <f>COUNT(D107:D125)+COUNTIF(D107:D125,"UFFICIO")+COUNTIF(D107:D125,"ASSENTE")</f>
        <v>0</v>
      </c>
      <c r="N126" t="str">
        <f>IF(COUNTIF(Rose!A$2:J$41,'Inserisci Voti'!C126)=1,"META SX",IF(COUNTIF(Rose!K$2:T$41,'Inserisci Voti'!C126)=1,"META DX","non esiste"))</f>
        <v>non esiste</v>
      </c>
      <c r="O126" t="str">
        <f>IF(N126="META SX",IF(COUNTIF(Rose!A$2:E$41,'Inserisci Voti'!C126)=1,"SSX","DSX"),IF(N126="META DX",IF(COUNTIF(Rose!K$2:O$41,'Inserisci Voti'!C126)=1,"SDX","DDX"),"non esiste"))</f>
        <v>non esiste</v>
      </c>
      <c r="P126" t="str">
        <f>IF(O126="SSX",IF(COUNTIF(Rose!A$2:A$41,C126)=1,Rose!A$1,IF(COUNTIF(Rose!B$2:B$41,C126)=1,Rose!B$1,IF(COUNTIF(Rose!C$2:C$41,C126)=1,Rose!C$1,IF(COUNTIF(Rose!D$2:D$41,C126)=1,Rose!D$1,Rose!E$1)))),IF(O126="DSX",IF(COUNTIF(Rose!F$2:F$41,C126)=1,Rose!F$1,IF(COUNTIF(Rose!G$2:G$41,C126)=1,Rose!G$1,IF(COUNTIF(Rose!H$2:H$41,C126)=1,Rose!H$1,IF(COUNTIF(Rose!I$2:I$41,C126)=1,Rose!I$1,Rose!J$1)))),IF(O126="SDX",IF(COUNTIF(Rose!K$2:K$41,C126)=1,Rose!K$1,IF(COUNTIF(Rose!L$2:L$41,C126)=1,Rose!L$1,IF(COUNTIF(Rose!M$2:M$41,C126)=1,Rose!M$1,IF(COUNTIF(Rose!N$2:N$41,C126)=1,Rose!N$1,Rose!O$1)))),IF(COUNTIF(Rose!P$2:P$41,C126)=1,Rose!P$1,IF(COUNTIF(Rose!Q$2:Q$41,C126)=1,Rose!Q$1,IF(COUNTIF(Rose!R$2:R$41,C126)=1,Rose!R$1,IF(COUNTIF(Rose!S$2:S$41,C126)=1,Rose!S$1,Rose!T$1)))))))</f>
        <v>Verona</v>
      </c>
      <c r="W126" s="24"/>
      <c r="X126" s="24"/>
      <c r="Y126" s="35"/>
      <c r="Z126" s="35"/>
      <c r="AA126" s="23"/>
      <c r="AB126" s="23"/>
      <c r="AC126" s="23"/>
      <c r="AD126" s="23"/>
      <c r="AE126" s="23"/>
      <c r="AF126" s="23"/>
      <c r="AG126" s="23"/>
    </row>
    <row r="127" spans="1:33" ht="12.75">
      <c r="A127" s="28" t="s">
        <v>31</v>
      </c>
      <c r="B127" s="28" t="s">
        <v>31</v>
      </c>
      <c r="C127" s="32">
        <f>SuperCoppa!S54</f>
        <v>0</v>
      </c>
      <c r="N127" t="str">
        <f>IF(COUNTIF(Rose!A$2:J$41,'Inserisci Voti'!C127)=1,"META SX",IF(COUNTIF(Rose!K$2:T$41,'Inserisci Voti'!C127)=1,"META DX","non esiste"))</f>
        <v>non esiste</v>
      </c>
      <c r="O127" t="str">
        <f>IF(N127="META SX",IF(COUNTIF(Rose!A$2:E$41,'Inserisci Voti'!C127)=1,"SSX","DSX"),IF(N127="META DX",IF(COUNTIF(Rose!K$2:O$41,'Inserisci Voti'!C127)=1,"SDX","DDX"),"non esiste"))</f>
        <v>non esiste</v>
      </c>
      <c r="P127" t="str">
        <f>IF(O127="SSX",IF(COUNTIF(Rose!A$2:A$41,C127)=1,Rose!A$1,IF(COUNTIF(Rose!B$2:B$41,C127)=1,Rose!B$1,IF(COUNTIF(Rose!C$2:C$41,C127)=1,Rose!C$1,IF(COUNTIF(Rose!D$2:D$41,C127)=1,Rose!D$1,Rose!E$1)))),IF(O127="DSX",IF(COUNTIF(Rose!F$2:F$41,C127)=1,Rose!F$1,IF(COUNTIF(Rose!G$2:G$41,C127)=1,Rose!G$1,IF(COUNTIF(Rose!H$2:H$41,C127)=1,Rose!H$1,IF(COUNTIF(Rose!I$2:I$41,C127)=1,Rose!I$1,Rose!J$1)))),IF(O127="SDX",IF(COUNTIF(Rose!K$2:K$41,C127)=1,Rose!K$1,IF(COUNTIF(Rose!L$2:L$41,C127)=1,Rose!L$1,IF(COUNTIF(Rose!M$2:M$41,C127)=1,Rose!M$1,IF(COUNTIF(Rose!N$2:N$41,C127)=1,Rose!N$1,Rose!O$1)))),IF(COUNTIF(Rose!P$2:P$41,C127)=1,Rose!P$1,IF(COUNTIF(Rose!Q$2:Q$41,C127)=1,Rose!Q$1,IF(COUNTIF(Rose!R$2:R$41,C127)=1,Rose!R$1,IF(COUNTIF(Rose!S$2:S$41,C127)=1,Rose!S$1,Rose!T$1)))))))</f>
        <v>Verona</v>
      </c>
      <c r="W127" s="24"/>
      <c r="X127" s="24"/>
      <c r="Y127" s="35"/>
      <c r="Z127" s="35"/>
      <c r="AA127" s="23"/>
      <c r="AB127" s="23"/>
      <c r="AC127" s="23"/>
      <c r="AD127" s="23"/>
      <c r="AE127" s="23"/>
      <c r="AF127" s="23"/>
      <c r="AG127" s="23"/>
    </row>
    <row r="128" spans="1:33" ht="12.75">
      <c r="A128" s="26" t="e">
        <f>SuperCoppa!Q56</f>
        <v>#N/A</v>
      </c>
      <c r="B128" s="26" t="str">
        <f aca="true" t="shared" si="80" ref="B128:B138">P128</f>
        <v>Verona</v>
      </c>
      <c r="C128" s="37">
        <f>SuperCoppa!S56</f>
        <v>0</v>
      </c>
      <c r="D128" s="4">
        <f>IF(AA68&lt;&gt;0,AA68,"")</f>
      </c>
      <c r="E128" s="4">
        <f aca="true" t="shared" si="81" ref="E128:J128">IF(AB68&lt;&gt;0,AB68,"")</f>
      </c>
      <c r="F128" s="4">
        <f t="shared" si="81"/>
      </c>
      <c r="G128" s="4">
        <f t="shared" si="81"/>
      </c>
      <c r="H128" s="4">
        <f t="shared" si="81"/>
      </c>
      <c r="I128" s="4">
        <f t="shared" si="81"/>
      </c>
      <c r="J128" s="4">
        <f t="shared" si="81"/>
      </c>
      <c r="K128" s="8">
        <f aca="true" t="shared" si="82" ref="K128:K138">IF(D128="UFFICIO",4,SUM(D128,IF(E128="A",-0.5,IF(E128="E",-1,0)),N(F128)*3,-N(G128),-N(H128)*2,-N(I128)*3,N(J128)*3))</f>
        <v>0</v>
      </c>
      <c r="N128" t="str">
        <f>IF(COUNTIF(Rose!A$2:J$41,'Inserisci Voti'!C128)=1,"META SX",IF(COUNTIF(Rose!K$2:T$41,'Inserisci Voti'!C128)=1,"META DX","non esiste"))</f>
        <v>non esiste</v>
      </c>
      <c r="O128" t="str">
        <f>IF(N128="META SX",IF(COUNTIF(Rose!A$2:E$41,'Inserisci Voti'!C128)=1,"SSX","DSX"),IF(N128="META DX",IF(COUNTIF(Rose!K$2:O$41,'Inserisci Voti'!C128)=1,"SDX","DDX"),"non esiste"))</f>
        <v>non esiste</v>
      </c>
      <c r="P128" t="str">
        <f>IF(O128="SSX",IF(COUNTIF(Rose!A$2:A$41,C128)=1,Rose!A$1,IF(COUNTIF(Rose!B$2:B$41,C128)=1,Rose!B$1,IF(COUNTIF(Rose!C$2:C$41,C128)=1,Rose!C$1,IF(COUNTIF(Rose!D$2:D$41,C128)=1,Rose!D$1,Rose!E$1)))),IF(O128="DSX",IF(COUNTIF(Rose!F$2:F$41,C128)=1,Rose!F$1,IF(COUNTIF(Rose!G$2:G$41,C128)=1,Rose!G$1,IF(COUNTIF(Rose!H$2:H$41,C128)=1,Rose!H$1,IF(COUNTIF(Rose!I$2:I$41,C128)=1,Rose!I$1,Rose!J$1)))),IF(O128="SDX",IF(COUNTIF(Rose!K$2:K$41,C128)=1,Rose!K$1,IF(COUNTIF(Rose!L$2:L$41,C128)=1,Rose!L$1,IF(COUNTIF(Rose!M$2:M$41,C128)=1,Rose!M$1,IF(COUNTIF(Rose!N$2:N$41,C128)=1,Rose!N$1,Rose!O$1)))),IF(COUNTIF(Rose!P$2:P$41,C128)=1,Rose!P$1,IF(COUNTIF(Rose!Q$2:Q$41,C128)=1,Rose!Q$1,IF(COUNTIF(Rose!R$2:R$41,C128)=1,Rose!R$1,IF(COUNTIF(Rose!S$2:S$41,C128)=1,Rose!S$1,Rose!T$1)))))))</f>
        <v>Verona</v>
      </c>
      <c r="W128" s="24"/>
      <c r="X128" s="24"/>
      <c r="Y128" s="35"/>
      <c r="Z128" s="35"/>
      <c r="AA128" s="23"/>
      <c r="AB128" s="23"/>
      <c r="AC128" s="23"/>
      <c r="AD128" s="23"/>
      <c r="AE128" s="23"/>
      <c r="AF128" s="23"/>
      <c r="AG128" s="23"/>
    </row>
    <row r="129" spans="1:33" ht="12.75">
      <c r="A129" s="26" t="e">
        <f>SuperCoppa!Q57</f>
        <v>#N/A</v>
      </c>
      <c r="B129" s="26" t="str">
        <f t="shared" si="80"/>
        <v>Verona</v>
      </c>
      <c r="C129" s="37">
        <f>SuperCoppa!S57</f>
        <v>0</v>
      </c>
      <c r="D129" s="4">
        <f aca="true" t="shared" si="83" ref="D129:D138">IF(AA69&lt;&gt;0,AA69,"")</f>
      </c>
      <c r="E129" s="4">
        <f aca="true" t="shared" si="84" ref="E129:E138">IF(AB69&lt;&gt;0,AB69,"")</f>
      </c>
      <c r="F129" s="4">
        <f aca="true" t="shared" si="85" ref="F129:F138">IF(AC69&lt;&gt;0,AC69,"")</f>
      </c>
      <c r="G129" s="4">
        <f aca="true" t="shared" si="86" ref="G129:G138">IF(AD69&lt;&gt;0,AD69,"")</f>
      </c>
      <c r="H129" s="4">
        <f aca="true" t="shared" si="87" ref="H129:H138">IF(AE69&lt;&gt;0,AE69,"")</f>
      </c>
      <c r="I129" s="4">
        <f aca="true" t="shared" si="88" ref="I129:I138">IF(AF69&lt;&gt;0,AF69,"")</f>
      </c>
      <c r="J129" s="4">
        <f aca="true" t="shared" si="89" ref="J129:J138">IF(AG69&lt;&gt;0,AG69,"")</f>
      </c>
      <c r="K129" s="8">
        <f t="shared" si="82"/>
        <v>0</v>
      </c>
      <c r="N129" t="str">
        <f>IF(COUNTIF(Rose!A$2:J$41,'Inserisci Voti'!C129)=1,"META SX",IF(COUNTIF(Rose!K$2:T$41,'Inserisci Voti'!C129)=1,"META DX","non esiste"))</f>
        <v>non esiste</v>
      </c>
      <c r="O129" t="str">
        <f>IF(N129="META SX",IF(COUNTIF(Rose!A$2:E$41,'Inserisci Voti'!C129)=1,"SSX","DSX"),IF(N129="META DX",IF(COUNTIF(Rose!K$2:O$41,'Inserisci Voti'!C129)=1,"SDX","DDX"),"non esiste"))</f>
        <v>non esiste</v>
      </c>
      <c r="P129" t="str">
        <f>IF(O129="SSX",IF(COUNTIF(Rose!A$2:A$41,C129)=1,Rose!A$1,IF(COUNTIF(Rose!B$2:B$41,C129)=1,Rose!B$1,IF(COUNTIF(Rose!C$2:C$41,C129)=1,Rose!C$1,IF(COUNTIF(Rose!D$2:D$41,C129)=1,Rose!D$1,Rose!E$1)))),IF(O129="DSX",IF(COUNTIF(Rose!F$2:F$41,C129)=1,Rose!F$1,IF(COUNTIF(Rose!G$2:G$41,C129)=1,Rose!G$1,IF(COUNTIF(Rose!H$2:H$41,C129)=1,Rose!H$1,IF(COUNTIF(Rose!I$2:I$41,C129)=1,Rose!I$1,Rose!J$1)))),IF(O129="SDX",IF(COUNTIF(Rose!K$2:K$41,C129)=1,Rose!K$1,IF(COUNTIF(Rose!L$2:L$41,C129)=1,Rose!L$1,IF(COUNTIF(Rose!M$2:M$41,C129)=1,Rose!M$1,IF(COUNTIF(Rose!N$2:N$41,C129)=1,Rose!N$1,Rose!O$1)))),IF(COUNTIF(Rose!P$2:P$41,C129)=1,Rose!P$1,IF(COUNTIF(Rose!Q$2:Q$41,C129)=1,Rose!Q$1,IF(COUNTIF(Rose!R$2:R$41,C129)=1,Rose!R$1,IF(COUNTIF(Rose!S$2:S$41,C129)=1,Rose!S$1,Rose!T$1)))))))</f>
        <v>Verona</v>
      </c>
      <c r="W129" s="24"/>
      <c r="X129" s="24"/>
      <c r="Y129" s="35"/>
      <c r="Z129" s="35"/>
      <c r="AA129" s="23"/>
      <c r="AB129" s="23"/>
      <c r="AC129" s="23"/>
      <c r="AD129" s="23"/>
      <c r="AE129" s="23"/>
      <c r="AF129" s="23"/>
      <c r="AG129" s="23"/>
    </row>
    <row r="130" spans="1:33" ht="12.75">
      <c r="A130" s="26" t="e">
        <f>SuperCoppa!Q58</f>
        <v>#N/A</v>
      </c>
      <c r="B130" s="26" t="str">
        <f t="shared" si="80"/>
        <v>Verona</v>
      </c>
      <c r="C130" s="37">
        <f>SuperCoppa!S58</f>
        <v>0</v>
      </c>
      <c r="D130" s="4">
        <f t="shared" si="83"/>
      </c>
      <c r="E130" s="4">
        <f t="shared" si="84"/>
      </c>
      <c r="F130" s="4">
        <f t="shared" si="85"/>
      </c>
      <c r="G130" s="4">
        <f t="shared" si="86"/>
      </c>
      <c r="H130" s="4">
        <f t="shared" si="87"/>
      </c>
      <c r="I130" s="4">
        <f t="shared" si="88"/>
      </c>
      <c r="J130" s="4">
        <f t="shared" si="89"/>
      </c>
      <c r="K130" s="8">
        <f t="shared" si="82"/>
        <v>0</v>
      </c>
      <c r="N130" t="str">
        <f>IF(COUNTIF(Rose!A$2:J$41,'Inserisci Voti'!C130)=1,"META SX",IF(COUNTIF(Rose!K$2:T$41,'Inserisci Voti'!C130)=1,"META DX","non esiste"))</f>
        <v>non esiste</v>
      </c>
      <c r="O130" t="str">
        <f>IF(N130="META SX",IF(COUNTIF(Rose!A$2:E$41,'Inserisci Voti'!C130)=1,"SSX","DSX"),IF(N130="META DX",IF(COUNTIF(Rose!K$2:O$41,'Inserisci Voti'!C130)=1,"SDX","DDX"),"non esiste"))</f>
        <v>non esiste</v>
      </c>
      <c r="P130" t="str">
        <f>IF(O130="SSX",IF(COUNTIF(Rose!A$2:A$41,C130)=1,Rose!A$1,IF(COUNTIF(Rose!B$2:B$41,C130)=1,Rose!B$1,IF(COUNTIF(Rose!C$2:C$41,C130)=1,Rose!C$1,IF(COUNTIF(Rose!D$2:D$41,C130)=1,Rose!D$1,Rose!E$1)))),IF(O130="DSX",IF(COUNTIF(Rose!F$2:F$41,C130)=1,Rose!F$1,IF(COUNTIF(Rose!G$2:G$41,C130)=1,Rose!G$1,IF(COUNTIF(Rose!H$2:H$41,C130)=1,Rose!H$1,IF(COUNTIF(Rose!I$2:I$41,C130)=1,Rose!I$1,Rose!J$1)))),IF(O130="SDX",IF(COUNTIF(Rose!K$2:K$41,C130)=1,Rose!K$1,IF(COUNTIF(Rose!L$2:L$41,C130)=1,Rose!L$1,IF(COUNTIF(Rose!M$2:M$41,C130)=1,Rose!M$1,IF(COUNTIF(Rose!N$2:N$41,C130)=1,Rose!N$1,Rose!O$1)))),IF(COUNTIF(Rose!P$2:P$41,C130)=1,Rose!P$1,IF(COUNTIF(Rose!Q$2:Q$41,C130)=1,Rose!Q$1,IF(COUNTIF(Rose!R$2:R$41,C130)=1,Rose!R$1,IF(COUNTIF(Rose!S$2:S$41,C130)=1,Rose!S$1,Rose!T$1)))))))</f>
        <v>Verona</v>
      </c>
      <c r="W130" s="24"/>
      <c r="X130" s="24"/>
      <c r="Y130" s="35"/>
      <c r="Z130" s="35"/>
      <c r="AA130" s="23"/>
      <c r="AB130" s="23"/>
      <c r="AC130" s="23"/>
      <c r="AD130" s="23"/>
      <c r="AE130" s="23"/>
      <c r="AF130" s="23"/>
      <c r="AG130" s="23"/>
    </row>
    <row r="131" spans="1:33" ht="12.75">
      <c r="A131" s="26" t="e">
        <f>SuperCoppa!Q59</f>
        <v>#N/A</v>
      </c>
      <c r="B131" s="26" t="str">
        <f t="shared" si="80"/>
        <v>Verona</v>
      </c>
      <c r="C131" s="37">
        <f>SuperCoppa!S59</f>
        <v>0</v>
      </c>
      <c r="D131" s="4">
        <f t="shared" si="83"/>
      </c>
      <c r="E131" s="4">
        <f t="shared" si="84"/>
      </c>
      <c r="F131" s="4">
        <f t="shared" si="85"/>
      </c>
      <c r="G131" s="4">
        <f t="shared" si="86"/>
      </c>
      <c r="H131" s="4">
        <f t="shared" si="87"/>
      </c>
      <c r="I131" s="4">
        <f t="shared" si="88"/>
      </c>
      <c r="J131" s="4">
        <f t="shared" si="89"/>
      </c>
      <c r="K131" s="8">
        <f t="shared" si="82"/>
        <v>0</v>
      </c>
      <c r="N131" t="str">
        <f>IF(COUNTIF(Rose!A$2:J$41,'Inserisci Voti'!C131)=1,"META SX",IF(COUNTIF(Rose!K$2:T$41,'Inserisci Voti'!C131)=1,"META DX","non esiste"))</f>
        <v>non esiste</v>
      </c>
      <c r="O131" t="str">
        <f>IF(N131="META SX",IF(COUNTIF(Rose!A$2:E$41,'Inserisci Voti'!C131)=1,"SSX","DSX"),IF(N131="META DX",IF(COUNTIF(Rose!K$2:O$41,'Inserisci Voti'!C131)=1,"SDX","DDX"),"non esiste"))</f>
        <v>non esiste</v>
      </c>
      <c r="P131" t="str">
        <f>IF(O131="SSX",IF(COUNTIF(Rose!A$2:A$41,C131)=1,Rose!A$1,IF(COUNTIF(Rose!B$2:B$41,C131)=1,Rose!B$1,IF(COUNTIF(Rose!C$2:C$41,C131)=1,Rose!C$1,IF(COUNTIF(Rose!D$2:D$41,C131)=1,Rose!D$1,Rose!E$1)))),IF(O131="DSX",IF(COUNTIF(Rose!F$2:F$41,C131)=1,Rose!F$1,IF(COUNTIF(Rose!G$2:G$41,C131)=1,Rose!G$1,IF(COUNTIF(Rose!H$2:H$41,C131)=1,Rose!H$1,IF(COUNTIF(Rose!I$2:I$41,C131)=1,Rose!I$1,Rose!J$1)))),IF(O131="SDX",IF(COUNTIF(Rose!K$2:K$41,C131)=1,Rose!K$1,IF(COUNTIF(Rose!L$2:L$41,C131)=1,Rose!L$1,IF(COUNTIF(Rose!M$2:M$41,C131)=1,Rose!M$1,IF(COUNTIF(Rose!N$2:N$41,C131)=1,Rose!N$1,Rose!O$1)))),IF(COUNTIF(Rose!P$2:P$41,C131)=1,Rose!P$1,IF(COUNTIF(Rose!Q$2:Q$41,C131)=1,Rose!Q$1,IF(COUNTIF(Rose!R$2:R$41,C131)=1,Rose!R$1,IF(COUNTIF(Rose!S$2:S$41,C131)=1,Rose!S$1,Rose!T$1)))))))</f>
        <v>Verona</v>
      </c>
      <c r="W131" s="24"/>
      <c r="X131" s="24"/>
      <c r="Y131" s="35"/>
      <c r="Z131" s="35"/>
      <c r="AA131" s="23"/>
      <c r="AB131" s="23"/>
      <c r="AC131" s="23"/>
      <c r="AD131" s="23"/>
      <c r="AE131" s="23"/>
      <c r="AF131" s="23"/>
      <c r="AG131" s="23"/>
    </row>
    <row r="132" spans="1:33" ht="12.75">
      <c r="A132" s="26" t="e">
        <f>SuperCoppa!Q60</f>
        <v>#N/A</v>
      </c>
      <c r="B132" s="26" t="str">
        <f t="shared" si="80"/>
        <v>Verona</v>
      </c>
      <c r="C132" s="37">
        <f>SuperCoppa!S60</f>
        <v>0</v>
      </c>
      <c r="D132" s="4">
        <f t="shared" si="83"/>
      </c>
      <c r="E132" s="4">
        <f t="shared" si="84"/>
      </c>
      <c r="F132" s="4">
        <f t="shared" si="85"/>
      </c>
      <c r="G132" s="4">
        <f t="shared" si="86"/>
      </c>
      <c r="H132" s="4">
        <f t="shared" si="87"/>
      </c>
      <c r="I132" s="4">
        <f t="shared" si="88"/>
      </c>
      <c r="J132" s="4">
        <f t="shared" si="89"/>
      </c>
      <c r="K132" s="8">
        <f t="shared" si="82"/>
        <v>0</v>
      </c>
      <c r="N132" t="str">
        <f>IF(COUNTIF(Rose!A$2:J$41,'Inserisci Voti'!C132)=1,"META SX",IF(COUNTIF(Rose!K$2:T$41,'Inserisci Voti'!C132)=1,"META DX","non esiste"))</f>
        <v>non esiste</v>
      </c>
      <c r="O132" t="str">
        <f>IF(N132="META SX",IF(COUNTIF(Rose!A$2:E$41,'Inserisci Voti'!C132)=1,"SSX","DSX"),IF(N132="META DX",IF(COUNTIF(Rose!K$2:O$41,'Inserisci Voti'!C132)=1,"SDX","DDX"),"non esiste"))</f>
        <v>non esiste</v>
      </c>
      <c r="P132" t="str">
        <f>IF(O132="SSX",IF(COUNTIF(Rose!A$2:A$41,C132)=1,Rose!A$1,IF(COUNTIF(Rose!B$2:B$41,C132)=1,Rose!B$1,IF(COUNTIF(Rose!C$2:C$41,C132)=1,Rose!C$1,IF(COUNTIF(Rose!D$2:D$41,C132)=1,Rose!D$1,Rose!E$1)))),IF(O132="DSX",IF(COUNTIF(Rose!F$2:F$41,C132)=1,Rose!F$1,IF(COUNTIF(Rose!G$2:G$41,C132)=1,Rose!G$1,IF(COUNTIF(Rose!H$2:H$41,C132)=1,Rose!H$1,IF(COUNTIF(Rose!I$2:I$41,C132)=1,Rose!I$1,Rose!J$1)))),IF(O132="SDX",IF(COUNTIF(Rose!K$2:K$41,C132)=1,Rose!K$1,IF(COUNTIF(Rose!L$2:L$41,C132)=1,Rose!L$1,IF(COUNTIF(Rose!M$2:M$41,C132)=1,Rose!M$1,IF(COUNTIF(Rose!N$2:N$41,C132)=1,Rose!N$1,Rose!O$1)))),IF(COUNTIF(Rose!P$2:P$41,C132)=1,Rose!P$1,IF(COUNTIF(Rose!Q$2:Q$41,C132)=1,Rose!Q$1,IF(COUNTIF(Rose!R$2:R$41,C132)=1,Rose!R$1,IF(COUNTIF(Rose!S$2:S$41,C132)=1,Rose!S$1,Rose!T$1)))))))</f>
        <v>Verona</v>
      </c>
      <c r="W132" s="24"/>
      <c r="X132" s="24"/>
      <c r="Y132" s="35"/>
      <c r="Z132" s="35"/>
      <c r="AA132" s="23"/>
      <c r="AB132" s="23"/>
      <c r="AC132" s="23"/>
      <c r="AD132" s="23"/>
      <c r="AE132" s="23"/>
      <c r="AF132" s="23"/>
      <c r="AG132" s="23"/>
    </row>
    <row r="133" spans="1:33" ht="12.75">
      <c r="A133" s="26" t="e">
        <f>SuperCoppa!Q61</f>
        <v>#N/A</v>
      </c>
      <c r="B133" s="26" t="str">
        <f t="shared" si="80"/>
        <v>Verona</v>
      </c>
      <c r="C133" s="37">
        <f>SuperCoppa!S61</f>
        <v>0</v>
      </c>
      <c r="D133" s="4">
        <f t="shared" si="83"/>
      </c>
      <c r="E133" s="4">
        <f t="shared" si="84"/>
      </c>
      <c r="F133" s="4">
        <f t="shared" si="85"/>
      </c>
      <c r="G133" s="4">
        <f t="shared" si="86"/>
      </c>
      <c r="H133" s="4">
        <f t="shared" si="87"/>
      </c>
      <c r="I133" s="4">
        <f t="shared" si="88"/>
      </c>
      <c r="J133" s="4">
        <f t="shared" si="89"/>
      </c>
      <c r="K133" s="8">
        <f t="shared" si="82"/>
        <v>0</v>
      </c>
      <c r="N133" t="str">
        <f>IF(COUNTIF(Rose!A$2:J$41,'Inserisci Voti'!C133)=1,"META SX",IF(COUNTIF(Rose!K$2:T$41,'Inserisci Voti'!C133)=1,"META DX","non esiste"))</f>
        <v>non esiste</v>
      </c>
      <c r="O133" t="str">
        <f>IF(N133="META SX",IF(COUNTIF(Rose!A$2:E$41,'Inserisci Voti'!C133)=1,"SSX","DSX"),IF(N133="META DX",IF(COUNTIF(Rose!K$2:O$41,'Inserisci Voti'!C133)=1,"SDX","DDX"),"non esiste"))</f>
        <v>non esiste</v>
      </c>
      <c r="P133" t="str">
        <f>IF(O133="SSX",IF(COUNTIF(Rose!A$2:A$41,C133)=1,Rose!A$1,IF(COUNTIF(Rose!B$2:B$41,C133)=1,Rose!B$1,IF(COUNTIF(Rose!C$2:C$41,C133)=1,Rose!C$1,IF(COUNTIF(Rose!D$2:D$41,C133)=1,Rose!D$1,Rose!E$1)))),IF(O133="DSX",IF(COUNTIF(Rose!F$2:F$41,C133)=1,Rose!F$1,IF(COUNTIF(Rose!G$2:G$41,C133)=1,Rose!G$1,IF(COUNTIF(Rose!H$2:H$41,C133)=1,Rose!H$1,IF(COUNTIF(Rose!I$2:I$41,C133)=1,Rose!I$1,Rose!J$1)))),IF(O133="SDX",IF(COUNTIF(Rose!K$2:K$41,C133)=1,Rose!K$1,IF(COUNTIF(Rose!L$2:L$41,C133)=1,Rose!L$1,IF(COUNTIF(Rose!M$2:M$41,C133)=1,Rose!M$1,IF(COUNTIF(Rose!N$2:N$41,C133)=1,Rose!N$1,Rose!O$1)))),IF(COUNTIF(Rose!P$2:P$41,C133)=1,Rose!P$1,IF(COUNTIF(Rose!Q$2:Q$41,C133)=1,Rose!Q$1,IF(COUNTIF(Rose!R$2:R$41,C133)=1,Rose!R$1,IF(COUNTIF(Rose!S$2:S$41,C133)=1,Rose!S$1,Rose!T$1)))))))</f>
        <v>Verona</v>
      </c>
      <c r="W133" s="24"/>
      <c r="X133" s="24"/>
      <c r="Y133" s="35"/>
      <c r="Z133" s="35"/>
      <c r="AA133" s="23"/>
      <c r="AB133" s="23"/>
      <c r="AC133" s="23"/>
      <c r="AD133" s="23"/>
      <c r="AE133" s="23"/>
      <c r="AF133" s="23"/>
      <c r="AG133" s="23"/>
    </row>
    <row r="134" spans="1:33" ht="12.75">
      <c r="A134" s="26" t="e">
        <f>SuperCoppa!Q62</f>
        <v>#N/A</v>
      </c>
      <c r="B134" s="26" t="str">
        <f t="shared" si="80"/>
        <v>Verona</v>
      </c>
      <c r="C134" s="37">
        <f>SuperCoppa!S62</f>
        <v>0</v>
      </c>
      <c r="D134" s="4">
        <f t="shared" si="83"/>
      </c>
      <c r="E134" s="4">
        <f t="shared" si="84"/>
      </c>
      <c r="F134" s="4">
        <f t="shared" si="85"/>
      </c>
      <c r="G134" s="4">
        <f t="shared" si="86"/>
      </c>
      <c r="H134" s="4">
        <f t="shared" si="87"/>
      </c>
      <c r="I134" s="4">
        <f t="shared" si="88"/>
      </c>
      <c r="J134" s="4">
        <f t="shared" si="89"/>
      </c>
      <c r="K134" s="8">
        <f t="shared" si="82"/>
        <v>0</v>
      </c>
      <c r="N134" t="str">
        <f>IF(COUNTIF(Rose!A$2:J$41,'Inserisci Voti'!C134)=1,"META SX",IF(COUNTIF(Rose!K$2:T$41,'Inserisci Voti'!C134)=1,"META DX","non esiste"))</f>
        <v>non esiste</v>
      </c>
      <c r="O134" t="str">
        <f>IF(N134="META SX",IF(COUNTIF(Rose!A$2:E$41,'Inserisci Voti'!C134)=1,"SSX","DSX"),IF(N134="META DX",IF(COUNTIF(Rose!K$2:O$41,'Inserisci Voti'!C134)=1,"SDX","DDX"),"non esiste"))</f>
        <v>non esiste</v>
      </c>
      <c r="P134" t="str">
        <f>IF(O134="SSX",IF(COUNTIF(Rose!A$2:A$41,C134)=1,Rose!A$1,IF(COUNTIF(Rose!B$2:B$41,C134)=1,Rose!B$1,IF(COUNTIF(Rose!C$2:C$41,C134)=1,Rose!C$1,IF(COUNTIF(Rose!D$2:D$41,C134)=1,Rose!D$1,Rose!E$1)))),IF(O134="DSX",IF(COUNTIF(Rose!F$2:F$41,C134)=1,Rose!F$1,IF(COUNTIF(Rose!G$2:G$41,C134)=1,Rose!G$1,IF(COUNTIF(Rose!H$2:H$41,C134)=1,Rose!H$1,IF(COUNTIF(Rose!I$2:I$41,C134)=1,Rose!I$1,Rose!J$1)))),IF(O134="SDX",IF(COUNTIF(Rose!K$2:K$41,C134)=1,Rose!K$1,IF(COUNTIF(Rose!L$2:L$41,C134)=1,Rose!L$1,IF(COUNTIF(Rose!M$2:M$41,C134)=1,Rose!M$1,IF(COUNTIF(Rose!N$2:N$41,C134)=1,Rose!N$1,Rose!O$1)))),IF(COUNTIF(Rose!P$2:P$41,C134)=1,Rose!P$1,IF(COUNTIF(Rose!Q$2:Q$41,C134)=1,Rose!Q$1,IF(COUNTIF(Rose!R$2:R$41,C134)=1,Rose!R$1,IF(COUNTIF(Rose!S$2:S$41,C134)=1,Rose!S$1,Rose!T$1)))))))</f>
        <v>Verona</v>
      </c>
      <c r="W134" s="24"/>
      <c r="X134" s="24"/>
      <c r="Y134" s="35"/>
      <c r="Z134" s="35"/>
      <c r="AA134" s="23"/>
      <c r="AB134" s="23"/>
      <c r="AC134" s="23"/>
      <c r="AD134" s="23"/>
      <c r="AE134" s="23"/>
      <c r="AF134" s="23"/>
      <c r="AG134" s="23"/>
    </row>
    <row r="135" spans="1:33" ht="12.75">
      <c r="A135" s="26" t="e">
        <f>SuperCoppa!Q63</f>
        <v>#N/A</v>
      </c>
      <c r="B135" s="26" t="str">
        <f t="shared" si="80"/>
        <v>Verona</v>
      </c>
      <c r="C135" s="37">
        <f>SuperCoppa!S63</f>
        <v>0</v>
      </c>
      <c r="D135" s="4">
        <f t="shared" si="83"/>
      </c>
      <c r="E135" s="4">
        <f t="shared" si="84"/>
      </c>
      <c r="F135" s="4">
        <f t="shared" si="85"/>
      </c>
      <c r="G135" s="4">
        <f t="shared" si="86"/>
      </c>
      <c r="H135" s="4">
        <f t="shared" si="87"/>
      </c>
      <c r="I135" s="4">
        <f t="shared" si="88"/>
      </c>
      <c r="J135" s="4">
        <f t="shared" si="89"/>
      </c>
      <c r="K135" s="8">
        <f t="shared" si="82"/>
        <v>0</v>
      </c>
      <c r="N135" t="str">
        <f>IF(COUNTIF(Rose!A$2:J$41,'Inserisci Voti'!C135)=1,"META SX",IF(COUNTIF(Rose!K$2:T$41,'Inserisci Voti'!C135)=1,"META DX","non esiste"))</f>
        <v>non esiste</v>
      </c>
      <c r="O135" t="str">
        <f>IF(N135="META SX",IF(COUNTIF(Rose!A$2:E$41,'Inserisci Voti'!C135)=1,"SSX","DSX"),IF(N135="META DX",IF(COUNTIF(Rose!K$2:O$41,'Inserisci Voti'!C135)=1,"SDX","DDX"),"non esiste"))</f>
        <v>non esiste</v>
      </c>
      <c r="P135" t="str">
        <f>IF(O135="SSX",IF(COUNTIF(Rose!A$2:A$41,C135)=1,Rose!A$1,IF(COUNTIF(Rose!B$2:B$41,C135)=1,Rose!B$1,IF(COUNTIF(Rose!C$2:C$41,C135)=1,Rose!C$1,IF(COUNTIF(Rose!D$2:D$41,C135)=1,Rose!D$1,Rose!E$1)))),IF(O135="DSX",IF(COUNTIF(Rose!F$2:F$41,C135)=1,Rose!F$1,IF(COUNTIF(Rose!G$2:G$41,C135)=1,Rose!G$1,IF(COUNTIF(Rose!H$2:H$41,C135)=1,Rose!H$1,IF(COUNTIF(Rose!I$2:I$41,C135)=1,Rose!I$1,Rose!J$1)))),IF(O135="SDX",IF(COUNTIF(Rose!K$2:K$41,C135)=1,Rose!K$1,IF(COUNTIF(Rose!L$2:L$41,C135)=1,Rose!L$1,IF(COUNTIF(Rose!M$2:M$41,C135)=1,Rose!M$1,IF(COUNTIF(Rose!N$2:N$41,C135)=1,Rose!N$1,Rose!O$1)))),IF(COUNTIF(Rose!P$2:P$41,C135)=1,Rose!P$1,IF(COUNTIF(Rose!Q$2:Q$41,C135)=1,Rose!Q$1,IF(COUNTIF(Rose!R$2:R$41,C135)=1,Rose!R$1,IF(COUNTIF(Rose!S$2:S$41,C135)=1,Rose!S$1,Rose!T$1)))))))</f>
        <v>Verona</v>
      </c>
      <c r="W135" s="24"/>
      <c r="X135" s="24"/>
      <c r="Y135" s="35"/>
      <c r="Z135" s="35"/>
      <c r="AA135" s="23"/>
      <c r="AB135" s="23"/>
      <c r="AC135" s="23"/>
      <c r="AD135" s="23"/>
      <c r="AE135" s="23"/>
      <c r="AF135" s="23"/>
      <c r="AG135" s="23"/>
    </row>
    <row r="136" spans="1:33" ht="12.75">
      <c r="A136" s="26" t="e">
        <f>SuperCoppa!Q64</f>
        <v>#N/A</v>
      </c>
      <c r="B136" s="26" t="str">
        <f t="shared" si="80"/>
        <v>Verona</v>
      </c>
      <c r="C136" s="37">
        <f>SuperCoppa!S64</f>
        <v>0</v>
      </c>
      <c r="D136" s="4">
        <f t="shared" si="83"/>
      </c>
      <c r="E136" s="4">
        <f t="shared" si="84"/>
      </c>
      <c r="F136" s="4">
        <f t="shared" si="85"/>
      </c>
      <c r="G136" s="4">
        <f t="shared" si="86"/>
      </c>
      <c r="H136" s="4">
        <f t="shared" si="87"/>
      </c>
      <c r="I136" s="4">
        <f t="shared" si="88"/>
      </c>
      <c r="J136" s="4">
        <f t="shared" si="89"/>
      </c>
      <c r="K136" s="8">
        <f t="shared" si="82"/>
        <v>0</v>
      </c>
      <c r="N136" t="str">
        <f>IF(COUNTIF(Rose!A$2:J$41,'Inserisci Voti'!C136)=1,"META SX",IF(COUNTIF(Rose!K$2:T$41,'Inserisci Voti'!C136)=1,"META DX","non esiste"))</f>
        <v>non esiste</v>
      </c>
      <c r="O136" t="str">
        <f>IF(N136="META SX",IF(COUNTIF(Rose!A$2:E$41,'Inserisci Voti'!C136)=1,"SSX","DSX"),IF(N136="META DX",IF(COUNTIF(Rose!K$2:O$41,'Inserisci Voti'!C136)=1,"SDX","DDX"),"non esiste"))</f>
        <v>non esiste</v>
      </c>
      <c r="P136" t="str">
        <f>IF(O136="SSX",IF(COUNTIF(Rose!A$2:A$41,C136)=1,Rose!A$1,IF(COUNTIF(Rose!B$2:B$41,C136)=1,Rose!B$1,IF(COUNTIF(Rose!C$2:C$41,C136)=1,Rose!C$1,IF(COUNTIF(Rose!D$2:D$41,C136)=1,Rose!D$1,Rose!E$1)))),IF(O136="DSX",IF(COUNTIF(Rose!F$2:F$41,C136)=1,Rose!F$1,IF(COUNTIF(Rose!G$2:G$41,C136)=1,Rose!G$1,IF(COUNTIF(Rose!H$2:H$41,C136)=1,Rose!H$1,IF(COUNTIF(Rose!I$2:I$41,C136)=1,Rose!I$1,Rose!J$1)))),IF(O136="SDX",IF(COUNTIF(Rose!K$2:K$41,C136)=1,Rose!K$1,IF(COUNTIF(Rose!L$2:L$41,C136)=1,Rose!L$1,IF(COUNTIF(Rose!M$2:M$41,C136)=1,Rose!M$1,IF(COUNTIF(Rose!N$2:N$41,C136)=1,Rose!N$1,Rose!O$1)))),IF(COUNTIF(Rose!P$2:P$41,C136)=1,Rose!P$1,IF(COUNTIF(Rose!Q$2:Q$41,C136)=1,Rose!Q$1,IF(COUNTIF(Rose!R$2:R$41,C136)=1,Rose!R$1,IF(COUNTIF(Rose!S$2:S$41,C136)=1,Rose!S$1,Rose!T$1)))))))</f>
        <v>Verona</v>
      </c>
      <c r="W136" s="24"/>
      <c r="X136" s="24"/>
      <c r="Y136" s="35"/>
      <c r="Z136" s="35"/>
      <c r="AA136" s="23"/>
      <c r="AB136" s="23"/>
      <c r="AC136" s="23"/>
      <c r="AD136" s="23"/>
      <c r="AE136" s="23"/>
      <c r="AF136" s="23"/>
      <c r="AG136" s="23"/>
    </row>
    <row r="137" spans="1:33" ht="12.75">
      <c r="A137" s="26" t="e">
        <f>SuperCoppa!Q65</f>
        <v>#N/A</v>
      </c>
      <c r="B137" s="26" t="str">
        <f t="shared" si="80"/>
        <v>Verona</v>
      </c>
      <c r="C137" s="37">
        <f>SuperCoppa!S65</f>
        <v>0</v>
      </c>
      <c r="D137" s="4">
        <f t="shared" si="83"/>
      </c>
      <c r="E137" s="4">
        <f t="shared" si="84"/>
      </c>
      <c r="F137" s="4">
        <f t="shared" si="85"/>
      </c>
      <c r="G137" s="4">
        <f t="shared" si="86"/>
      </c>
      <c r="H137" s="4">
        <f t="shared" si="87"/>
      </c>
      <c r="I137" s="4">
        <f t="shared" si="88"/>
      </c>
      <c r="J137" s="4">
        <f t="shared" si="89"/>
      </c>
      <c r="K137" s="8">
        <f t="shared" si="82"/>
        <v>0</v>
      </c>
      <c r="N137" t="str">
        <f>IF(COUNTIF(Rose!A$2:J$41,'Inserisci Voti'!C137)=1,"META SX",IF(COUNTIF(Rose!K$2:T$41,'Inserisci Voti'!C137)=1,"META DX","non esiste"))</f>
        <v>non esiste</v>
      </c>
      <c r="O137" t="str">
        <f>IF(N137="META SX",IF(COUNTIF(Rose!A$2:E$41,'Inserisci Voti'!C137)=1,"SSX","DSX"),IF(N137="META DX",IF(COUNTIF(Rose!K$2:O$41,'Inserisci Voti'!C137)=1,"SDX","DDX"),"non esiste"))</f>
        <v>non esiste</v>
      </c>
      <c r="P137" t="str">
        <f>IF(O137="SSX",IF(COUNTIF(Rose!A$2:A$41,C137)=1,Rose!A$1,IF(COUNTIF(Rose!B$2:B$41,C137)=1,Rose!B$1,IF(COUNTIF(Rose!C$2:C$41,C137)=1,Rose!C$1,IF(COUNTIF(Rose!D$2:D$41,C137)=1,Rose!D$1,Rose!E$1)))),IF(O137="DSX",IF(COUNTIF(Rose!F$2:F$41,C137)=1,Rose!F$1,IF(COUNTIF(Rose!G$2:G$41,C137)=1,Rose!G$1,IF(COUNTIF(Rose!H$2:H$41,C137)=1,Rose!H$1,IF(COUNTIF(Rose!I$2:I$41,C137)=1,Rose!I$1,Rose!J$1)))),IF(O137="SDX",IF(COUNTIF(Rose!K$2:K$41,C137)=1,Rose!K$1,IF(COUNTIF(Rose!L$2:L$41,C137)=1,Rose!L$1,IF(COUNTIF(Rose!M$2:M$41,C137)=1,Rose!M$1,IF(COUNTIF(Rose!N$2:N$41,C137)=1,Rose!N$1,Rose!O$1)))),IF(COUNTIF(Rose!P$2:P$41,C137)=1,Rose!P$1,IF(COUNTIF(Rose!Q$2:Q$41,C137)=1,Rose!Q$1,IF(COUNTIF(Rose!R$2:R$41,C137)=1,Rose!R$1,IF(COUNTIF(Rose!S$2:S$41,C137)=1,Rose!S$1,Rose!T$1)))))))</f>
        <v>Verona</v>
      </c>
      <c r="W137" s="24"/>
      <c r="X137" s="24"/>
      <c r="Y137" s="35"/>
      <c r="Z137" s="35"/>
      <c r="AA137" s="23"/>
      <c r="AB137" s="23"/>
      <c r="AC137" s="23"/>
      <c r="AD137" s="23"/>
      <c r="AE137" s="23"/>
      <c r="AF137" s="23"/>
      <c r="AG137" s="23"/>
    </row>
    <row r="138" spans="1:33" ht="12.75">
      <c r="A138" s="26" t="e">
        <f>SuperCoppa!Q66</f>
        <v>#N/A</v>
      </c>
      <c r="B138" s="26" t="str">
        <f t="shared" si="80"/>
        <v>Verona</v>
      </c>
      <c r="C138" s="37">
        <f>SuperCoppa!S66</f>
        <v>0</v>
      </c>
      <c r="D138" s="4">
        <f t="shared" si="83"/>
      </c>
      <c r="E138" s="4">
        <f t="shared" si="84"/>
      </c>
      <c r="F138" s="4">
        <f t="shared" si="85"/>
      </c>
      <c r="G138" s="4">
        <f t="shared" si="86"/>
      </c>
      <c r="H138" s="4">
        <f t="shared" si="87"/>
      </c>
      <c r="I138" s="4">
        <f t="shared" si="88"/>
      </c>
      <c r="J138" s="4">
        <f t="shared" si="89"/>
      </c>
      <c r="K138" s="8">
        <f t="shared" si="82"/>
        <v>0</v>
      </c>
      <c r="N138" t="str">
        <f>IF(COUNTIF(Rose!A$2:J$41,'Inserisci Voti'!C138)=1,"META SX",IF(COUNTIF(Rose!K$2:T$41,'Inserisci Voti'!C138)=1,"META DX","non esiste"))</f>
        <v>non esiste</v>
      </c>
      <c r="O138" t="str">
        <f>IF(N138="META SX",IF(COUNTIF(Rose!A$2:E$41,'Inserisci Voti'!C138)=1,"SSX","DSX"),IF(N138="META DX",IF(COUNTIF(Rose!K$2:O$41,'Inserisci Voti'!C138)=1,"SDX","DDX"),"non esiste"))</f>
        <v>non esiste</v>
      </c>
      <c r="P138" t="str">
        <f>IF(O138="SSX",IF(COUNTIF(Rose!A$2:A$41,C138)=1,Rose!A$1,IF(COUNTIF(Rose!B$2:B$41,C138)=1,Rose!B$1,IF(COUNTIF(Rose!C$2:C$41,C138)=1,Rose!C$1,IF(COUNTIF(Rose!D$2:D$41,C138)=1,Rose!D$1,Rose!E$1)))),IF(O138="DSX",IF(COUNTIF(Rose!F$2:F$41,C138)=1,Rose!F$1,IF(COUNTIF(Rose!G$2:G$41,C138)=1,Rose!G$1,IF(COUNTIF(Rose!H$2:H$41,C138)=1,Rose!H$1,IF(COUNTIF(Rose!I$2:I$41,C138)=1,Rose!I$1,Rose!J$1)))),IF(O138="SDX",IF(COUNTIF(Rose!K$2:K$41,C138)=1,Rose!K$1,IF(COUNTIF(Rose!L$2:L$41,C138)=1,Rose!L$1,IF(COUNTIF(Rose!M$2:M$41,C138)=1,Rose!M$1,IF(COUNTIF(Rose!N$2:N$41,C138)=1,Rose!N$1,Rose!O$1)))),IF(COUNTIF(Rose!P$2:P$41,C138)=1,Rose!P$1,IF(COUNTIF(Rose!Q$2:Q$41,C138)=1,Rose!Q$1,IF(COUNTIF(Rose!R$2:R$41,C138)=1,Rose!R$1,IF(COUNTIF(Rose!S$2:S$41,C138)=1,Rose!S$1,Rose!T$1)))))))</f>
        <v>Verona</v>
      </c>
      <c r="W138" s="24"/>
      <c r="X138" s="24"/>
      <c r="Y138" s="35"/>
      <c r="Z138" s="35"/>
      <c r="AA138" s="23"/>
      <c r="AB138" s="23"/>
      <c r="AC138" s="23"/>
      <c r="AD138" s="23"/>
      <c r="AE138" s="23"/>
      <c r="AF138" s="23"/>
      <c r="AG138" s="23"/>
    </row>
    <row r="139" spans="1:33" ht="12.75">
      <c r="A139" s="29" t="s">
        <v>31</v>
      </c>
      <c r="B139" s="28" t="s">
        <v>31</v>
      </c>
      <c r="C139" s="2" t="str">
        <f>SuperCoppa!S67</f>
        <v>PANCHINA</v>
      </c>
      <c r="D139" s="12" t="s">
        <v>12</v>
      </c>
      <c r="E139" s="6"/>
      <c r="F139" s="13">
        <f>11-COUNT(D128:D138)</f>
        <v>11</v>
      </c>
      <c r="G139" s="6"/>
      <c r="H139" s="6"/>
      <c r="I139" s="39"/>
      <c r="J139" s="6"/>
      <c r="K139" s="5"/>
      <c r="N139" t="str">
        <f>IF(COUNTIF(Rose!A$2:J$41,'Inserisci Voti'!C139)=1,"META SX",IF(COUNTIF(Rose!K$2:T$41,'Inserisci Voti'!C139)=1,"META DX","non esiste"))</f>
        <v>non esiste</v>
      </c>
      <c r="O139" t="str">
        <f>IF(N139="META SX",IF(COUNTIF(Rose!A$2:E$41,'Inserisci Voti'!C139)=1,"SSX","DSX"),IF(N139="META DX",IF(COUNTIF(Rose!K$2:O$41,'Inserisci Voti'!C139)=1,"SDX","DDX"),"non esiste"))</f>
        <v>non esiste</v>
      </c>
      <c r="P139" t="str">
        <f>IF(O139="SSX",IF(COUNTIF(Rose!A$2:A$41,C139)=1,Rose!A$1,IF(COUNTIF(Rose!B$2:B$41,C139)=1,Rose!B$1,IF(COUNTIF(Rose!C$2:C$41,C139)=1,Rose!C$1,IF(COUNTIF(Rose!D$2:D$41,C139)=1,Rose!D$1,Rose!E$1)))),IF(O139="DSX",IF(COUNTIF(Rose!F$2:F$41,C139)=1,Rose!F$1,IF(COUNTIF(Rose!G$2:G$41,C139)=1,Rose!G$1,IF(COUNTIF(Rose!H$2:H$41,C139)=1,Rose!H$1,IF(COUNTIF(Rose!I$2:I$41,C139)=1,Rose!I$1,Rose!J$1)))),IF(O139="SDX",IF(COUNTIF(Rose!K$2:K$41,C139)=1,Rose!K$1,IF(COUNTIF(Rose!L$2:L$41,C139)=1,Rose!L$1,IF(COUNTIF(Rose!M$2:M$41,C139)=1,Rose!M$1,IF(COUNTIF(Rose!N$2:N$41,C139)=1,Rose!N$1,Rose!O$1)))),IF(COUNTIF(Rose!P$2:P$41,C139)=1,Rose!P$1,IF(COUNTIF(Rose!Q$2:Q$41,C139)=1,Rose!Q$1,IF(COUNTIF(Rose!R$2:R$41,C139)=1,Rose!R$1,IF(COUNTIF(Rose!S$2:S$41,C139)=1,Rose!S$1,Rose!T$1)))))))</f>
        <v>Verona</v>
      </c>
      <c r="W139" s="24"/>
      <c r="X139" s="24"/>
      <c r="Y139" s="35"/>
      <c r="Z139" s="35"/>
      <c r="AA139" s="23"/>
      <c r="AB139" s="23"/>
      <c r="AC139" s="23"/>
      <c r="AD139" s="23"/>
      <c r="AE139" s="23"/>
      <c r="AF139" s="23"/>
      <c r="AG139" s="23"/>
    </row>
    <row r="140" spans="1:33" ht="12.75">
      <c r="A140" s="26" t="e">
        <f>SuperCoppa!Q68</f>
        <v>#N/A</v>
      </c>
      <c r="B140" s="26" t="str">
        <f aca="true" t="shared" si="90" ref="B140:B146">P140</f>
        <v>Verona</v>
      </c>
      <c r="C140" s="37">
        <f>SuperCoppa!S68</f>
        <v>0</v>
      </c>
      <c r="K140" s="8">
        <f aca="true" t="shared" si="91" ref="K140:K146">IF(D140="UFFICIO",4,SUM(D140,IF(E140="A",-0.5,IF(E140="E",-1,0)),F140*3,-G140,-H140*2,-I140*3,J140*3))</f>
        <v>0</v>
      </c>
      <c r="N140" t="str">
        <f>IF(COUNTIF(Rose!A$2:J$41,'Inserisci Voti'!C140)=1,"META SX",IF(COUNTIF(Rose!K$2:T$41,'Inserisci Voti'!C140)=1,"META DX","non esiste"))</f>
        <v>non esiste</v>
      </c>
      <c r="O140" t="str">
        <f>IF(N140="META SX",IF(COUNTIF(Rose!A$2:E$41,'Inserisci Voti'!C140)=1,"SSX","DSX"),IF(N140="META DX",IF(COUNTIF(Rose!K$2:O$41,'Inserisci Voti'!C140)=1,"SDX","DDX"),"non esiste"))</f>
        <v>non esiste</v>
      </c>
      <c r="P140" t="str">
        <f>IF(O140="SSX",IF(COUNTIF(Rose!A$2:A$41,C140)=1,Rose!A$1,IF(COUNTIF(Rose!B$2:B$41,C140)=1,Rose!B$1,IF(COUNTIF(Rose!C$2:C$41,C140)=1,Rose!C$1,IF(COUNTIF(Rose!D$2:D$41,C140)=1,Rose!D$1,Rose!E$1)))),IF(O140="DSX",IF(COUNTIF(Rose!F$2:F$41,C140)=1,Rose!F$1,IF(COUNTIF(Rose!G$2:G$41,C140)=1,Rose!G$1,IF(COUNTIF(Rose!H$2:H$41,C140)=1,Rose!H$1,IF(COUNTIF(Rose!I$2:I$41,C140)=1,Rose!I$1,Rose!J$1)))),IF(O140="SDX",IF(COUNTIF(Rose!K$2:K$41,C140)=1,Rose!K$1,IF(COUNTIF(Rose!L$2:L$41,C140)=1,Rose!L$1,IF(COUNTIF(Rose!M$2:M$41,C140)=1,Rose!M$1,IF(COUNTIF(Rose!N$2:N$41,C140)=1,Rose!N$1,Rose!O$1)))),IF(COUNTIF(Rose!P$2:P$41,C140)=1,Rose!P$1,IF(COUNTIF(Rose!Q$2:Q$41,C140)=1,Rose!Q$1,IF(COUNTIF(Rose!R$2:R$41,C140)=1,Rose!R$1,IF(COUNTIF(Rose!S$2:S$41,C140)=1,Rose!S$1,Rose!T$1)))))))</f>
        <v>Verona</v>
      </c>
      <c r="W140" s="24"/>
      <c r="X140" s="24"/>
      <c r="Y140" s="35"/>
      <c r="Z140" s="35"/>
      <c r="AA140" s="23"/>
      <c r="AB140" s="23"/>
      <c r="AC140" s="23"/>
      <c r="AD140" s="23"/>
      <c r="AE140" s="23"/>
      <c r="AF140" s="23"/>
      <c r="AG140" s="23"/>
    </row>
    <row r="141" spans="1:33" ht="12.75">
      <c r="A141" s="26" t="e">
        <f>SuperCoppa!Q69</f>
        <v>#N/A</v>
      </c>
      <c r="B141" s="26" t="str">
        <f t="shared" si="90"/>
        <v>Verona</v>
      </c>
      <c r="C141" s="37">
        <f>SuperCoppa!S69</f>
        <v>0</v>
      </c>
      <c r="K141" s="8">
        <f t="shared" si="91"/>
        <v>0</v>
      </c>
      <c r="N141" t="str">
        <f>IF(COUNTIF(Rose!A$2:J$41,'Inserisci Voti'!C141)=1,"META SX",IF(COUNTIF(Rose!K$2:T$41,'Inserisci Voti'!C141)=1,"META DX","non esiste"))</f>
        <v>non esiste</v>
      </c>
      <c r="O141" t="str">
        <f>IF(N141="META SX",IF(COUNTIF(Rose!A$2:E$41,'Inserisci Voti'!C141)=1,"SSX","DSX"),IF(N141="META DX",IF(COUNTIF(Rose!K$2:O$41,'Inserisci Voti'!C141)=1,"SDX","DDX"),"non esiste"))</f>
        <v>non esiste</v>
      </c>
      <c r="P141" t="str">
        <f>IF(O141="SSX",IF(COUNTIF(Rose!A$2:A$41,C141)=1,Rose!A$1,IF(COUNTIF(Rose!B$2:B$41,C141)=1,Rose!B$1,IF(COUNTIF(Rose!C$2:C$41,C141)=1,Rose!C$1,IF(COUNTIF(Rose!D$2:D$41,C141)=1,Rose!D$1,Rose!E$1)))),IF(O141="DSX",IF(COUNTIF(Rose!F$2:F$41,C141)=1,Rose!F$1,IF(COUNTIF(Rose!G$2:G$41,C141)=1,Rose!G$1,IF(COUNTIF(Rose!H$2:H$41,C141)=1,Rose!H$1,IF(COUNTIF(Rose!I$2:I$41,C141)=1,Rose!I$1,Rose!J$1)))),IF(O141="SDX",IF(COUNTIF(Rose!K$2:K$41,C141)=1,Rose!K$1,IF(COUNTIF(Rose!L$2:L$41,C141)=1,Rose!L$1,IF(COUNTIF(Rose!M$2:M$41,C141)=1,Rose!M$1,IF(COUNTIF(Rose!N$2:N$41,C141)=1,Rose!N$1,Rose!O$1)))),IF(COUNTIF(Rose!P$2:P$41,C141)=1,Rose!P$1,IF(COUNTIF(Rose!Q$2:Q$41,C141)=1,Rose!Q$1,IF(COUNTIF(Rose!R$2:R$41,C141)=1,Rose!R$1,IF(COUNTIF(Rose!S$2:S$41,C141)=1,Rose!S$1,Rose!T$1)))))))</f>
        <v>Verona</v>
      </c>
      <c r="W141" s="24"/>
      <c r="X141" s="24"/>
      <c r="Y141" s="35"/>
      <c r="Z141" s="35"/>
      <c r="AA141" s="23"/>
      <c r="AB141" s="23"/>
      <c r="AC141" s="23"/>
      <c r="AD141" s="23"/>
      <c r="AE141" s="23"/>
      <c r="AF141" s="23"/>
      <c r="AG141" s="23"/>
    </row>
    <row r="142" spans="1:33" ht="12.75">
      <c r="A142" s="26" t="e">
        <f>SuperCoppa!Q70</f>
        <v>#N/A</v>
      </c>
      <c r="B142" s="26" t="str">
        <f t="shared" si="90"/>
        <v>Verona</v>
      </c>
      <c r="C142" s="37">
        <f>SuperCoppa!S70</f>
        <v>0</v>
      </c>
      <c r="K142" s="8">
        <f t="shared" si="91"/>
        <v>0</v>
      </c>
      <c r="N142" t="str">
        <f>IF(COUNTIF(Rose!A$2:J$41,'Inserisci Voti'!C142)=1,"META SX",IF(COUNTIF(Rose!K$2:T$41,'Inserisci Voti'!C142)=1,"META DX","non esiste"))</f>
        <v>non esiste</v>
      </c>
      <c r="O142" t="str">
        <f>IF(N142="META SX",IF(COUNTIF(Rose!A$2:E$41,'Inserisci Voti'!C142)=1,"SSX","DSX"),IF(N142="META DX",IF(COUNTIF(Rose!K$2:O$41,'Inserisci Voti'!C142)=1,"SDX","DDX"),"non esiste"))</f>
        <v>non esiste</v>
      </c>
      <c r="P142" t="str">
        <f>IF(O142="SSX",IF(COUNTIF(Rose!A$2:A$41,C142)=1,Rose!A$1,IF(COUNTIF(Rose!B$2:B$41,C142)=1,Rose!B$1,IF(COUNTIF(Rose!C$2:C$41,C142)=1,Rose!C$1,IF(COUNTIF(Rose!D$2:D$41,C142)=1,Rose!D$1,Rose!E$1)))),IF(O142="DSX",IF(COUNTIF(Rose!F$2:F$41,C142)=1,Rose!F$1,IF(COUNTIF(Rose!G$2:G$41,C142)=1,Rose!G$1,IF(COUNTIF(Rose!H$2:H$41,C142)=1,Rose!H$1,IF(COUNTIF(Rose!I$2:I$41,C142)=1,Rose!I$1,Rose!J$1)))),IF(O142="SDX",IF(COUNTIF(Rose!K$2:K$41,C142)=1,Rose!K$1,IF(COUNTIF(Rose!L$2:L$41,C142)=1,Rose!L$1,IF(COUNTIF(Rose!M$2:M$41,C142)=1,Rose!M$1,IF(COUNTIF(Rose!N$2:N$41,C142)=1,Rose!N$1,Rose!O$1)))),IF(COUNTIF(Rose!P$2:P$41,C142)=1,Rose!P$1,IF(COUNTIF(Rose!Q$2:Q$41,C142)=1,Rose!Q$1,IF(COUNTIF(Rose!R$2:R$41,C142)=1,Rose!R$1,IF(COUNTIF(Rose!S$2:S$41,C142)=1,Rose!S$1,Rose!T$1)))))))</f>
        <v>Verona</v>
      </c>
      <c r="W142" s="24"/>
      <c r="X142" s="24"/>
      <c r="Y142" s="35"/>
      <c r="Z142" s="35"/>
      <c r="AA142" s="23"/>
      <c r="AB142" s="23"/>
      <c r="AC142" s="23"/>
      <c r="AD142" s="23"/>
      <c r="AE142" s="23"/>
      <c r="AF142" s="23"/>
      <c r="AG142" s="23"/>
    </row>
    <row r="143" spans="1:33" ht="12.75">
      <c r="A143" s="26" t="e">
        <f>SuperCoppa!Q71</f>
        <v>#N/A</v>
      </c>
      <c r="B143" s="26" t="str">
        <f t="shared" si="90"/>
        <v>Verona</v>
      </c>
      <c r="C143" s="37">
        <f>SuperCoppa!S71</f>
        <v>0</v>
      </c>
      <c r="K143" s="8">
        <f t="shared" si="91"/>
        <v>0</v>
      </c>
      <c r="N143" t="str">
        <f>IF(COUNTIF(Rose!A$2:J$41,'Inserisci Voti'!C143)=1,"META SX",IF(COUNTIF(Rose!K$2:T$41,'Inserisci Voti'!C143)=1,"META DX","non esiste"))</f>
        <v>non esiste</v>
      </c>
      <c r="O143" t="str">
        <f>IF(N143="META SX",IF(COUNTIF(Rose!A$2:E$41,'Inserisci Voti'!C143)=1,"SSX","DSX"),IF(N143="META DX",IF(COUNTIF(Rose!K$2:O$41,'Inserisci Voti'!C143)=1,"SDX","DDX"),"non esiste"))</f>
        <v>non esiste</v>
      </c>
      <c r="P143" t="str">
        <f>IF(O143="SSX",IF(COUNTIF(Rose!A$2:A$41,C143)=1,Rose!A$1,IF(COUNTIF(Rose!B$2:B$41,C143)=1,Rose!B$1,IF(COUNTIF(Rose!C$2:C$41,C143)=1,Rose!C$1,IF(COUNTIF(Rose!D$2:D$41,C143)=1,Rose!D$1,Rose!E$1)))),IF(O143="DSX",IF(COUNTIF(Rose!F$2:F$41,C143)=1,Rose!F$1,IF(COUNTIF(Rose!G$2:G$41,C143)=1,Rose!G$1,IF(COUNTIF(Rose!H$2:H$41,C143)=1,Rose!H$1,IF(COUNTIF(Rose!I$2:I$41,C143)=1,Rose!I$1,Rose!J$1)))),IF(O143="SDX",IF(COUNTIF(Rose!K$2:K$41,C143)=1,Rose!K$1,IF(COUNTIF(Rose!L$2:L$41,C143)=1,Rose!L$1,IF(COUNTIF(Rose!M$2:M$41,C143)=1,Rose!M$1,IF(COUNTIF(Rose!N$2:N$41,C143)=1,Rose!N$1,Rose!O$1)))),IF(COUNTIF(Rose!P$2:P$41,C143)=1,Rose!P$1,IF(COUNTIF(Rose!Q$2:Q$41,C143)=1,Rose!Q$1,IF(COUNTIF(Rose!R$2:R$41,C143)=1,Rose!R$1,IF(COUNTIF(Rose!S$2:S$41,C143)=1,Rose!S$1,Rose!T$1)))))))</f>
        <v>Verona</v>
      </c>
      <c r="W143" s="24"/>
      <c r="X143" s="24"/>
      <c r="Y143" s="35"/>
      <c r="Z143" s="35"/>
      <c r="AA143" s="23"/>
      <c r="AB143" s="23"/>
      <c r="AC143" s="23"/>
      <c r="AD143" s="23"/>
      <c r="AE143" s="23"/>
      <c r="AF143" s="23"/>
      <c r="AG143" s="23"/>
    </row>
    <row r="144" spans="1:33" ht="12.75">
      <c r="A144" s="26" t="e">
        <f>SuperCoppa!Q72</f>
        <v>#N/A</v>
      </c>
      <c r="B144" s="26" t="str">
        <f t="shared" si="90"/>
        <v>Verona</v>
      </c>
      <c r="C144" s="37">
        <f>SuperCoppa!S72</f>
        <v>0</v>
      </c>
      <c r="K144" s="8">
        <f t="shared" si="91"/>
        <v>0</v>
      </c>
      <c r="N144" t="str">
        <f>IF(COUNTIF(Rose!A$2:J$41,'Inserisci Voti'!C144)=1,"META SX",IF(COUNTIF(Rose!K$2:T$41,'Inserisci Voti'!C144)=1,"META DX","non esiste"))</f>
        <v>non esiste</v>
      </c>
      <c r="O144" t="str">
        <f>IF(N144="META SX",IF(COUNTIF(Rose!A$2:E$41,'Inserisci Voti'!C144)=1,"SSX","DSX"),IF(N144="META DX",IF(COUNTIF(Rose!K$2:O$41,'Inserisci Voti'!C144)=1,"SDX","DDX"),"non esiste"))</f>
        <v>non esiste</v>
      </c>
      <c r="P144" t="str">
        <f>IF(O144="SSX",IF(COUNTIF(Rose!A$2:A$41,C144)=1,Rose!A$1,IF(COUNTIF(Rose!B$2:B$41,C144)=1,Rose!B$1,IF(COUNTIF(Rose!C$2:C$41,C144)=1,Rose!C$1,IF(COUNTIF(Rose!D$2:D$41,C144)=1,Rose!D$1,Rose!E$1)))),IF(O144="DSX",IF(COUNTIF(Rose!F$2:F$41,C144)=1,Rose!F$1,IF(COUNTIF(Rose!G$2:G$41,C144)=1,Rose!G$1,IF(COUNTIF(Rose!H$2:H$41,C144)=1,Rose!H$1,IF(COUNTIF(Rose!I$2:I$41,C144)=1,Rose!I$1,Rose!J$1)))),IF(O144="SDX",IF(COUNTIF(Rose!K$2:K$41,C144)=1,Rose!K$1,IF(COUNTIF(Rose!L$2:L$41,C144)=1,Rose!L$1,IF(COUNTIF(Rose!M$2:M$41,C144)=1,Rose!M$1,IF(COUNTIF(Rose!N$2:N$41,C144)=1,Rose!N$1,Rose!O$1)))),IF(COUNTIF(Rose!P$2:P$41,C144)=1,Rose!P$1,IF(COUNTIF(Rose!Q$2:Q$41,C144)=1,Rose!Q$1,IF(COUNTIF(Rose!R$2:R$41,C144)=1,Rose!R$1,IF(COUNTIF(Rose!S$2:S$41,C144)=1,Rose!S$1,Rose!T$1)))))))</f>
        <v>Verona</v>
      </c>
      <c r="W144" s="24"/>
      <c r="X144" s="24"/>
      <c r="Y144" s="35"/>
      <c r="Z144" s="35"/>
      <c r="AA144" s="23"/>
      <c r="AB144" s="23"/>
      <c r="AC144" s="23"/>
      <c r="AD144" s="23"/>
      <c r="AE144" s="23"/>
      <c r="AF144" s="23"/>
      <c r="AG144" s="23"/>
    </row>
    <row r="145" spans="1:33" ht="12.75">
      <c r="A145" s="26" t="e">
        <f>SuperCoppa!Q73</f>
        <v>#N/A</v>
      </c>
      <c r="B145" s="26" t="str">
        <f t="shared" si="90"/>
        <v>Verona</v>
      </c>
      <c r="C145" s="37">
        <f>SuperCoppa!S73</f>
        <v>0</v>
      </c>
      <c r="K145" s="8">
        <f t="shared" si="91"/>
        <v>0</v>
      </c>
      <c r="N145" t="str">
        <f>IF(COUNTIF(Rose!A$2:J$41,'Inserisci Voti'!C145)=1,"META SX",IF(COUNTIF(Rose!K$2:T$41,'Inserisci Voti'!C145)=1,"META DX","non esiste"))</f>
        <v>non esiste</v>
      </c>
      <c r="O145" t="str">
        <f>IF(N145="META SX",IF(COUNTIF(Rose!A$2:E$41,'Inserisci Voti'!C145)=1,"SSX","DSX"),IF(N145="META DX",IF(COUNTIF(Rose!K$2:O$41,'Inserisci Voti'!C145)=1,"SDX","DDX"),"non esiste"))</f>
        <v>non esiste</v>
      </c>
      <c r="P145" t="str">
        <f>IF(O145="SSX",IF(COUNTIF(Rose!A$2:A$41,C145)=1,Rose!A$1,IF(COUNTIF(Rose!B$2:B$41,C145)=1,Rose!B$1,IF(COUNTIF(Rose!C$2:C$41,C145)=1,Rose!C$1,IF(COUNTIF(Rose!D$2:D$41,C145)=1,Rose!D$1,Rose!E$1)))),IF(O145="DSX",IF(COUNTIF(Rose!F$2:F$41,C145)=1,Rose!F$1,IF(COUNTIF(Rose!G$2:G$41,C145)=1,Rose!G$1,IF(COUNTIF(Rose!H$2:H$41,C145)=1,Rose!H$1,IF(COUNTIF(Rose!I$2:I$41,C145)=1,Rose!I$1,Rose!J$1)))),IF(O145="SDX",IF(COUNTIF(Rose!K$2:K$41,C145)=1,Rose!K$1,IF(COUNTIF(Rose!L$2:L$41,C145)=1,Rose!L$1,IF(COUNTIF(Rose!M$2:M$41,C145)=1,Rose!M$1,IF(COUNTIF(Rose!N$2:N$41,C145)=1,Rose!N$1,Rose!O$1)))),IF(COUNTIF(Rose!P$2:P$41,C145)=1,Rose!P$1,IF(COUNTIF(Rose!Q$2:Q$41,C145)=1,Rose!Q$1,IF(COUNTIF(Rose!R$2:R$41,C145)=1,Rose!R$1,IF(COUNTIF(Rose!S$2:S$41,C145)=1,Rose!S$1,Rose!T$1)))))))</f>
        <v>Verona</v>
      </c>
      <c r="W145" s="24"/>
      <c r="X145" s="24"/>
      <c r="Y145" s="35"/>
      <c r="Z145" s="35"/>
      <c r="AA145" s="23"/>
      <c r="AB145" s="23"/>
      <c r="AC145" s="23"/>
      <c r="AD145" s="23"/>
      <c r="AE145" s="23"/>
      <c r="AF145" s="23"/>
      <c r="AG145" s="23"/>
    </row>
    <row r="146" spans="1:33" ht="12.75">
      <c r="A146" s="26" t="e">
        <f>SuperCoppa!Q74</f>
        <v>#N/A</v>
      </c>
      <c r="B146" s="26" t="str">
        <f t="shared" si="90"/>
        <v>Verona</v>
      </c>
      <c r="C146" s="37">
        <f>SuperCoppa!S74</f>
        <v>0</v>
      </c>
      <c r="K146" s="8">
        <f t="shared" si="91"/>
        <v>0</v>
      </c>
      <c r="N146" t="str">
        <f>IF(COUNTIF(Rose!A$2:J$41,'Inserisci Voti'!C146)=1,"META SX",IF(COUNTIF(Rose!K$2:T$41,'Inserisci Voti'!C146)=1,"META DX","non esiste"))</f>
        <v>non esiste</v>
      </c>
      <c r="O146" t="str">
        <f>IF(N146="META SX",IF(COUNTIF(Rose!A$2:E$41,'Inserisci Voti'!C146)=1,"SSX","DSX"),IF(N146="META DX",IF(COUNTIF(Rose!K$2:O$41,'Inserisci Voti'!C146)=1,"SDX","DDX"),"non esiste"))</f>
        <v>non esiste</v>
      </c>
      <c r="P146" t="str">
        <f>IF(O146="SSX",IF(COUNTIF(Rose!A$2:A$41,C146)=1,Rose!A$1,IF(COUNTIF(Rose!B$2:B$41,C146)=1,Rose!B$1,IF(COUNTIF(Rose!C$2:C$41,C146)=1,Rose!C$1,IF(COUNTIF(Rose!D$2:D$41,C146)=1,Rose!D$1,Rose!E$1)))),IF(O146="DSX",IF(COUNTIF(Rose!F$2:F$41,C146)=1,Rose!F$1,IF(COUNTIF(Rose!G$2:G$41,C146)=1,Rose!G$1,IF(COUNTIF(Rose!H$2:H$41,C146)=1,Rose!H$1,IF(COUNTIF(Rose!I$2:I$41,C146)=1,Rose!I$1,Rose!J$1)))),IF(O146="SDX",IF(COUNTIF(Rose!K$2:K$41,C146)=1,Rose!K$1,IF(COUNTIF(Rose!L$2:L$41,C146)=1,Rose!L$1,IF(COUNTIF(Rose!M$2:M$41,C146)=1,Rose!M$1,IF(COUNTIF(Rose!N$2:N$41,C146)=1,Rose!N$1,Rose!O$1)))),IF(COUNTIF(Rose!P$2:P$41,C146)=1,Rose!P$1,IF(COUNTIF(Rose!Q$2:Q$41,C146)=1,Rose!Q$1,IF(COUNTIF(Rose!R$2:R$41,C146)=1,Rose!R$1,IF(COUNTIF(Rose!S$2:S$41,C146)=1,Rose!S$1,Rose!T$1)))))))</f>
        <v>Verona</v>
      </c>
      <c r="W146" s="24"/>
      <c r="X146" s="24"/>
      <c r="Y146" s="35"/>
      <c r="Z146" s="35"/>
      <c r="AA146" s="23"/>
      <c r="AB146" s="23"/>
      <c r="AC146" s="23"/>
      <c r="AD146" s="23"/>
      <c r="AE146" s="23"/>
      <c r="AF146" s="23"/>
      <c r="AG146" s="23"/>
    </row>
    <row r="147" spans="1:33" ht="12.75">
      <c r="A147" s="28" t="s">
        <v>31</v>
      </c>
      <c r="B147" s="28" t="s">
        <v>31</v>
      </c>
      <c r="C147" s="20"/>
      <c r="D147" s="12" t="s">
        <v>27</v>
      </c>
      <c r="E147" s="6"/>
      <c r="F147" s="13">
        <f>COUNT(D128:D146)+COUNTIF(D128:D146,"UFFICIO")+COUNTIF(D128:D146,"ASSENTE")</f>
        <v>0</v>
      </c>
      <c r="N147" t="str">
        <f>IF(COUNTIF(Rose!A$2:J$41,'Inserisci Voti'!C147)=1,"META SX",IF(COUNTIF(Rose!K$2:T$41,'Inserisci Voti'!C147)=1,"META DX","non esiste"))</f>
        <v>non esiste</v>
      </c>
      <c r="O147" t="str">
        <f>IF(N147="META SX",IF(COUNTIF(Rose!A$2:E$41,'Inserisci Voti'!C147)=1,"SSX","DSX"),IF(N147="META DX",IF(COUNTIF(Rose!K$2:O$41,'Inserisci Voti'!C147)=1,"SDX","DDX"),"non esiste"))</f>
        <v>non esiste</v>
      </c>
      <c r="P147" t="str">
        <f>IF(O147="SSX",IF(COUNTIF(Rose!A$2:A$41,C147)=1,Rose!A$1,IF(COUNTIF(Rose!B$2:B$41,C147)=1,Rose!B$1,IF(COUNTIF(Rose!C$2:C$41,C147)=1,Rose!C$1,IF(COUNTIF(Rose!D$2:D$41,C147)=1,Rose!D$1,Rose!E$1)))),IF(O147="DSX",IF(COUNTIF(Rose!F$2:F$41,C147)=1,Rose!F$1,IF(COUNTIF(Rose!G$2:G$41,C147)=1,Rose!G$1,IF(COUNTIF(Rose!H$2:H$41,C147)=1,Rose!H$1,IF(COUNTIF(Rose!I$2:I$41,C147)=1,Rose!I$1,Rose!J$1)))),IF(O147="SDX",IF(COUNTIF(Rose!K$2:K$41,C147)=1,Rose!K$1,IF(COUNTIF(Rose!L$2:L$41,C147)=1,Rose!L$1,IF(COUNTIF(Rose!M$2:M$41,C147)=1,Rose!M$1,IF(COUNTIF(Rose!N$2:N$41,C147)=1,Rose!N$1,Rose!O$1)))),IF(COUNTIF(Rose!P$2:P$41,C147)=1,Rose!P$1,IF(COUNTIF(Rose!Q$2:Q$41,C147)=1,Rose!Q$1,IF(COUNTIF(Rose!R$2:R$41,C147)=1,Rose!R$1,IF(COUNTIF(Rose!S$2:S$41,C147)=1,Rose!S$1,Rose!T$1)))))))</f>
        <v>Verona</v>
      </c>
      <c r="W147" s="24"/>
      <c r="X147" s="24"/>
      <c r="Y147" s="35"/>
      <c r="Z147" s="35"/>
      <c r="AA147" s="23"/>
      <c r="AB147" s="23"/>
      <c r="AC147" s="23"/>
      <c r="AD147" s="23"/>
      <c r="AE147" s="23"/>
      <c r="AF147" s="23"/>
      <c r="AG147" s="23"/>
    </row>
    <row r="148" spans="1:33" ht="12.75">
      <c r="A148" s="28" t="s">
        <v>31</v>
      </c>
      <c r="B148" s="28" t="s">
        <v>31</v>
      </c>
      <c r="C148" s="32">
        <f>SuperCoppa!S80</f>
        <v>0</v>
      </c>
      <c r="N148" t="str">
        <f>IF(COUNTIF(Rose!A$2:J$41,'Inserisci Voti'!C148)=1,"META SX",IF(COUNTIF(Rose!K$2:T$41,'Inserisci Voti'!C148)=1,"META DX","non esiste"))</f>
        <v>non esiste</v>
      </c>
      <c r="O148" t="str">
        <f>IF(N148="META SX",IF(COUNTIF(Rose!A$2:E$41,'Inserisci Voti'!C148)=1,"SSX","DSX"),IF(N148="META DX",IF(COUNTIF(Rose!K$2:O$41,'Inserisci Voti'!C148)=1,"SDX","DDX"),"non esiste"))</f>
        <v>non esiste</v>
      </c>
      <c r="P148" t="str">
        <f>IF(O148="SSX",IF(COUNTIF(Rose!A$2:A$41,C148)=1,Rose!A$1,IF(COUNTIF(Rose!B$2:B$41,C148)=1,Rose!B$1,IF(COUNTIF(Rose!C$2:C$41,C148)=1,Rose!C$1,IF(COUNTIF(Rose!D$2:D$41,C148)=1,Rose!D$1,Rose!E$1)))),IF(O148="DSX",IF(COUNTIF(Rose!F$2:F$41,C148)=1,Rose!F$1,IF(COUNTIF(Rose!G$2:G$41,C148)=1,Rose!G$1,IF(COUNTIF(Rose!H$2:H$41,C148)=1,Rose!H$1,IF(COUNTIF(Rose!I$2:I$41,C148)=1,Rose!I$1,Rose!J$1)))),IF(O148="SDX",IF(COUNTIF(Rose!K$2:K$41,C148)=1,Rose!K$1,IF(COUNTIF(Rose!L$2:L$41,C148)=1,Rose!L$1,IF(COUNTIF(Rose!M$2:M$41,C148)=1,Rose!M$1,IF(COUNTIF(Rose!N$2:N$41,C148)=1,Rose!N$1,Rose!O$1)))),IF(COUNTIF(Rose!P$2:P$41,C148)=1,Rose!P$1,IF(COUNTIF(Rose!Q$2:Q$41,C148)=1,Rose!Q$1,IF(COUNTIF(Rose!R$2:R$41,C148)=1,Rose!R$1,IF(COUNTIF(Rose!S$2:S$41,C148)=1,Rose!S$1,Rose!T$1)))))))</f>
        <v>Verona</v>
      </c>
      <c r="W148" s="24"/>
      <c r="X148" s="24"/>
      <c r="Y148" s="35"/>
      <c r="Z148" s="35"/>
      <c r="AA148" s="23"/>
      <c r="AB148" s="23"/>
      <c r="AC148" s="23"/>
      <c r="AD148" s="23"/>
      <c r="AE148" s="23"/>
      <c r="AF148" s="23"/>
      <c r="AG148" s="23"/>
    </row>
    <row r="149" spans="1:33" ht="12.75">
      <c r="A149" s="26" t="e">
        <f>SuperCoppa!Q82</f>
        <v>#N/A</v>
      </c>
      <c r="B149" s="26" t="str">
        <f aca="true" t="shared" si="92" ref="B149:B159">P149</f>
        <v>Verona</v>
      </c>
      <c r="C149" s="37">
        <f>SuperCoppa!S82</f>
        <v>0</v>
      </c>
      <c r="D149" s="4">
        <f>IF(AA79&lt;&gt;0,AA79,"")</f>
      </c>
      <c r="E149" s="4">
        <f aca="true" t="shared" si="93" ref="E149:J149">IF(AB79&lt;&gt;0,AB79,"")</f>
      </c>
      <c r="F149" s="4">
        <f t="shared" si="93"/>
      </c>
      <c r="G149" s="4">
        <f t="shared" si="93"/>
      </c>
      <c r="H149" s="4">
        <f t="shared" si="93"/>
      </c>
      <c r="I149" s="4">
        <f t="shared" si="93"/>
      </c>
      <c r="J149" s="4">
        <f t="shared" si="93"/>
      </c>
      <c r="K149" s="8">
        <f aca="true" t="shared" si="94" ref="K149:K159">IF(D149="UFFICIO",4,SUM(D149,IF(E149="A",-0.5,IF(E149="E",-1,0)),N(F149)*3,-N(G149),-N(H149)*2,-N(I149)*3,N(J149)*3))</f>
        <v>0</v>
      </c>
      <c r="N149" t="str">
        <f>IF(COUNTIF(Rose!A$2:J$41,'Inserisci Voti'!C149)=1,"META SX",IF(COUNTIF(Rose!K$2:T$41,'Inserisci Voti'!C149)=1,"META DX","non esiste"))</f>
        <v>non esiste</v>
      </c>
      <c r="O149" t="str">
        <f>IF(N149="META SX",IF(COUNTIF(Rose!A$2:E$41,'Inserisci Voti'!C149)=1,"SSX","DSX"),IF(N149="META DX",IF(COUNTIF(Rose!K$2:O$41,'Inserisci Voti'!C149)=1,"SDX","DDX"),"non esiste"))</f>
        <v>non esiste</v>
      </c>
      <c r="P149" t="str">
        <f>IF(O149="SSX",IF(COUNTIF(Rose!A$2:A$41,C149)=1,Rose!A$1,IF(COUNTIF(Rose!B$2:B$41,C149)=1,Rose!B$1,IF(COUNTIF(Rose!C$2:C$41,C149)=1,Rose!C$1,IF(COUNTIF(Rose!D$2:D$41,C149)=1,Rose!D$1,Rose!E$1)))),IF(O149="DSX",IF(COUNTIF(Rose!F$2:F$41,C149)=1,Rose!F$1,IF(COUNTIF(Rose!G$2:G$41,C149)=1,Rose!G$1,IF(COUNTIF(Rose!H$2:H$41,C149)=1,Rose!H$1,IF(COUNTIF(Rose!I$2:I$41,C149)=1,Rose!I$1,Rose!J$1)))),IF(O149="SDX",IF(COUNTIF(Rose!K$2:K$41,C149)=1,Rose!K$1,IF(COUNTIF(Rose!L$2:L$41,C149)=1,Rose!L$1,IF(COUNTIF(Rose!M$2:M$41,C149)=1,Rose!M$1,IF(COUNTIF(Rose!N$2:N$41,C149)=1,Rose!N$1,Rose!O$1)))),IF(COUNTIF(Rose!P$2:P$41,C149)=1,Rose!P$1,IF(COUNTIF(Rose!Q$2:Q$41,C149)=1,Rose!Q$1,IF(COUNTIF(Rose!R$2:R$41,C149)=1,Rose!R$1,IF(COUNTIF(Rose!S$2:S$41,C149)=1,Rose!S$1,Rose!T$1)))))))</f>
        <v>Verona</v>
      </c>
      <c r="W149" s="24"/>
      <c r="X149" s="24"/>
      <c r="Y149" s="35"/>
      <c r="Z149" s="35"/>
      <c r="AA149" s="23"/>
      <c r="AB149" s="23"/>
      <c r="AC149" s="23"/>
      <c r="AD149" s="23"/>
      <c r="AE149" s="23"/>
      <c r="AF149" s="23"/>
      <c r="AG149" s="23"/>
    </row>
    <row r="150" spans="1:33" ht="12.75">
      <c r="A150" s="26" t="e">
        <f>SuperCoppa!Q83</f>
        <v>#N/A</v>
      </c>
      <c r="B150" s="26" t="str">
        <f t="shared" si="92"/>
        <v>Verona</v>
      </c>
      <c r="C150" s="37">
        <f>SuperCoppa!S83</f>
        <v>0</v>
      </c>
      <c r="D150" s="4">
        <f aca="true" t="shared" si="95" ref="D150:D159">IF(AA80&lt;&gt;0,AA80,"")</f>
      </c>
      <c r="E150" s="4">
        <f aca="true" t="shared" si="96" ref="E150:E159">IF(AB80&lt;&gt;0,AB80,"")</f>
      </c>
      <c r="F150" s="4">
        <f aca="true" t="shared" si="97" ref="F150:F159">IF(AC80&lt;&gt;0,AC80,"")</f>
      </c>
      <c r="G150" s="4">
        <f aca="true" t="shared" si="98" ref="G150:G159">IF(AD80&lt;&gt;0,AD80,"")</f>
      </c>
      <c r="H150" s="4">
        <f aca="true" t="shared" si="99" ref="H150:H159">IF(AE80&lt;&gt;0,AE80,"")</f>
      </c>
      <c r="I150" s="4">
        <f aca="true" t="shared" si="100" ref="I150:I159">IF(AF80&lt;&gt;0,AF80,"")</f>
      </c>
      <c r="J150" s="4">
        <f aca="true" t="shared" si="101" ref="J150:J159">IF(AG80&lt;&gt;0,AG80,"")</f>
      </c>
      <c r="K150" s="8">
        <f t="shared" si="94"/>
        <v>0</v>
      </c>
      <c r="N150" t="str">
        <f>IF(COUNTIF(Rose!A$2:J$41,'Inserisci Voti'!C150)=1,"META SX",IF(COUNTIF(Rose!K$2:T$41,'Inserisci Voti'!C150)=1,"META DX","non esiste"))</f>
        <v>non esiste</v>
      </c>
      <c r="O150" t="str">
        <f>IF(N150="META SX",IF(COUNTIF(Rose!A$2:E$41,'Inserisci Voti'!C150)=1,"SSX","DSX"),IF(N150="META DX",IF(COUNTIF(Rose!K$2:O$41,'Inserisci Voti'!C150)=1,"SDX","DDX"),"non esiste"))</f>
        <v>non esiste</v>
      </c>
      <c r="P150" t="str">
        <f>IF(O150="SSX",IF(COUNTIF(Rose!A$2:A$41,C150)=1,Rose!A$1,IF(COUNTIF(Rose!B$2:B$41,C150)=1,Rose!B$1,IF(COUNTIF(Rose!C$2:C$41,C150)=1,Rose!C$1,IF(COUNTIF(Rose!D$2:D$41,C150)=1,Rose!D$1,Rose!E$1)))),IF(O150="DSX",IF(COUNTIF(Rose!F$2:F$41,C150)=1,Rose!F$1,IF(COUNTIF(Rose!G$2:G$41,C150)=1,Rose!G$1,IF(COUNTIF(Rose!H$2:H$41,C150)=1,Rose!H$1,IF(COUNTIF(Rose!I$2:I$41,C150)=1,Rose!I$1,Rose!J$1)))),IF(O150="SDX",IF(COUNTIF(Rose!K$2:K$41,C150)=1,Rose!K$1,IF(COUNTIF(Rose!L$2:L$41,C150)=1,Rose!L$1,IF(COUNTIF(Rose!M$2:M$41,C150)=1,Rose!M$1,IF(COUNTIF(Rose!N$2:N$41,C150)=1,Rose!N$1,Rose!O$1)))),IF(COUNTIF(Rose!P$2:P$41,C150)=1,Rose!P$1,IF(COUNTIF(Rose!Q$2:Q$41,C150)=1,Rose!Q$1,IF(COUNTIF(Rose!R$2:R$41,C150)=1,Rose!R$1,IF(COUNTIF(Rose!S$2:S$41,C150)=1,Rose!S$1,Rose!T$1)))))))</f>
        <v>Verona</v>
      </c>
      <c r="W150" s="24"/>
      <c r="X150" s="24"/>
      <c r="Y150" s="35"/>
      <c r="Z150" s="35"/>
      <c r="AA150" s="23"/>
      <c r="AB150" s="23"/>
      <c r="AC150" s="23"/>
      <c r="AD150" s="23"/>
      <c r="AE150" s="23"/>
      <c r="AF150" s="23"/>
      <c r="AG150" s="23"/>
    </row>
    <row r="151" spans="1:33" ht="12.75">
      <c r="A151" s="26" t="e">
        <f>SuperCoppa!Q84</f>
        <v>#N/A</v>
      </c>
      <c r="B151" s="26" t="str">
        <f t="shared" si="92"/>
        <v>Verona</v>
      </c>
      <c r="C151" s="37">
        <f>SuperCoppa!S84</f>
        <v>0</v>
      </c>
      <c r="D151" s="4">
        <f t="shared" si="95"/>
      </c>
      <c r="E151" s="4">
        <f t="shared" si="96"/>
      </c>
      <c r="F151" s="4">
        <f t="shared" si="97"/>
      </c>
      <c r="G151" s="4">
        <f t="shared" si="98"/>
      </c>
      <c r="H151" s="4">
        <f t="shared" si="99"/>
      </c>
      <c r="I151" s="4">
        <f t="shared" si="100"/>
      </c>
      <c r="J151" s="4">
        <f t="shared" si="101"/>
      </c>
      <c r="K151" s="8">
        <f t="shared" si="94"/>
        <v>0</v>
      </c>
      <c r="N151" t="str">
        <f>IF(COUNTIF(Rose!A$2:J$41,'Inserisci Voti'!C151)=1,"META SX",IF(COUNTIF(Rose!K$2:T$41,'Inserisci Voti'!C151)=1,"META DX","non esiste"))</f>
        <v>non esiste</v>
      </c>
      <c r="O151" t="str">
        <f>IF(N151="META SX",IF(COUNTIF(Rose!A$2:E$41,'Inserisci Voti'!C151)=1,"SSX","DSX"),IF(N151="META DX",IF(COUNTIF(Rose!K$2:O$41,'Inserisci Voti'!C151)=1,"SDX","DDX"),"non esiste"))</f>
        <v>non esiste</v>
      </c>
      <c r="P151" t="str">
        <f>IF(O151="SSX",IF(COUNTIF(Rose!A$2:A$41,C151)=1,Rose!A$1,IF(COUNTIF(Rose!B$2:B$41,C151)=1,Rose!B$1,IF(COUNTIF(Rose!C$2:C$41,C151)=1,Rose!C$1,IF(COUNTIF(Rose!D$2:D$41,C151)=1,Rose!D$1,Rose!E$1)))),IF(O151="DSX",IF(COUNTIF(Rose!F$2:F$41,C151)=1,Rose!F$1,IF(COUNTIF(Rose!G$2:G$41,C151)=1,Rose!G$1,IF(COUNTIF(Rose!H$2:H$41,C151)=1,Rose!H$1,IF(COUNTIF(Rose!I$2:I$41,C151)=1,Rose!I$1,Rose!J$1)))),IF(O151="SDX",IF(COUNTIF(Rose!K$2:K$41,C151)=1,Rose!K$1,IF(COUNTIF(Rose!L$2:L$41,C151)=1,Rose!L$1,IF(COUNTIF(Rose!M$2:M$41,C151)=1,Rose!M$1,IF(COUNTIF(Rose!N$2:N$41,C151)=1,Rose!N$1,Rose!O$1)))),IF(COUNTIF(Rose!P$2:P$41,C151)=1,Rose!P$1,IF(COUNTIF(Rose!Q$2:Q$41,C151)=1,Rose!Q$1,IF(COUNTIF(Rose!R$2:R$41,C151)=1,Rose!R$1,IF(COUNTIF(Rose!S$2:S$41,C151)=1,Rose!S$1,Rose!T$1)))))))</f>
        <v>Verona</v>
      </c>
      <c r="W151" s="24"/>
      <c r="X151" s="24"/>
      <c r="Y151" s="35"/>
      <c r="Z151" s="35"/>
      <c r="AA151" s="23"/>
      <c r="AB151" s="23"/>
      <c r="AC151" s="23"/>
      <c r="AD151" s="23"/>
      <c r="AE151" s="23"/>
      <c r="AF151" s="23"/>
      <c r="AG151" s="23"/>
    </row>
    <row r="152" spans="1:33" ht="12.75">
      <c r="A152" s="26" t="e">
        <f>SuperCoppa!Q85</f>
        <v>#N/A</v>
      </c>
      <c r="B152" s="26" t="str">
        <f t="shared" si="92"/>
        <v>Verona</v>
      </c>
      <c r="C152" s="37">
        <f>SuperCoppa!S85</f>
        <v>0</v>
      </c>
      <c r="D152" s="4">
        <f t="shared" si="95"/>
      </c>
      <c r="E152" s="4">
        <f t="shared" si="96"/>
      </c>
      <c r="F152" s="4">
        <f t="shared" si="97"/>
      </c>
      <c r="G152" s="4">
        <f t="shared" si="98"/>
      </c>
      <c r="H152" s="4">
        <f t="shared" si="99"/>
      </c>
      <c r="I152" s="4">
        <f t="shared" si="100"/>
      </c>
      <c r="J152" s="4">
        <f t="shared" si="101"/>
      </c>
      <c r="K152" s="8">
        <f t="shared" si="94"/>
        <v>0</v>
      </c>
      <c r="N152" t="str">
        <f>IF(COUNTIF(Rose!A$2:J$41,'Inserisci Voti'!C152)=1,"META SX",IF(COUNTIF(Rose!K$2:T$41,'Inserisci Voti'!C152)=1,"META DX","non esiste"))</f>
        <v>non esiste</v>
      </c>
      <c r="O152" t="str">
        <f>IF(N152="META SX",IF(COUNTIF(Rose!A$2:E$41,'Inserisci Voti'!C152)=1,"SSX","DSX"),IF(N152="META DX",IF(COUNTIF(Rose!K$2:O$41,'Inserisci Voti'!C152)=1,"SDX","DDX"),"non esiste"))</f>
        <v>non esiste</v>
      </c>
      <c r="P152" t="str">
        <f>IF(O152="SSX",IF(COUNTIF(Rose!A$2:A$41,C152)=1,Rose!A$1,IF(COUNTIF(Rose!B$2:B$41,C152)=1,Rose!B$1,IF(COUNTIF(Rose!C$2:C$41,C152)=1,Rose!C$1,IF(COUNTIF(Rose!D$2:D$41,C152)=1,Rose!D$1,Rose!E$1)))),IF(O152="DSX",IF(COUNTIF(Rose!F$2:F$41,C152)=1,Rose!F$1,IF(COUNTIF(Rose!G$2:G$41,C152)=1,Rose!G$1,IF(COUNTIF(Rose!H$2:H$41,C152)=1,Rose!H$1,IF(COUNTIF(Rose!I$2:I$41,C152)=1,Rose!I$1,Rose!J$1)))),IF(O152="SDX",IF(COUNTIF(Rose!K$2:K$41,C152)=1,Rose!K$1,IF(COUNTIF(Rose!L$2:L$41,C152)=1,Rose!L$1,IF(COUNTIF(Rose!M$2:M$41,C152)=1,Rose!M$1,IF(COUNTIF(Rose!N$2:N$41,C152)=1,Rose!N$1,Rose!O$1)))),IF(COUNTIF(Rose!P$2:P$41,C152)=1,Rose!P$1,IF(COUNTIF(Rose!Q$2:Q$41,C152)=1,Rose!Q$1,IF(COUNTIF(Rose!R$2:R$41,C152)=1,Rose!R$1,IF(COUNTIF(Rose!S$2:S$41,C152)=1,Rose!S$1,Rose!T$1)))))))</f>
        <v>Verona</v>
      </c>
      <c r="W152" s="24"/>
      <c r="X152" s="24"/>
      <c r="Y152" s="35"/>
      <c r="Z152" s="35"/>
      <c r="AA152" s="23"/>
      <c r="AB152" s="23"/>
      <c r="AC152" s="23"/>
      <c r="AD152" s="23"/>
      <c r="AE152" s="23"/>
      <c r="AF152" s="23"/>
      <c r="AG152" s="23"/>
    </row>
    <row r="153" spans="1:33" ht="12.75">
      <c r="A153" s="26" t="e">
        <f>SuperCoppa!Q86</f>
        <v>#N/A</v>
      </c>
      <c r="B153" s="26" t="str">
        <f t="shared" si="92"/>
        <v>Verona</v>
      </c>
      <c r="C153" s="37">
        <f>SuperCoppa!S86</f>
        <v>0</v>
      </c>
      <c r="D153" s="4">
        <f t="shared" si="95"/>
      </c>
      <c r="E153" s="4">
        <f t="shared" si="96"/>
      </c>
      <c r="F153" s="4">
        <f t="shared" si="97"/>
      </c>
      <c r="G153" s="4">
        <f t="shared" si="98"/>
      </c>
      <c r="H153" s="4">
        <f t="shared" si="99"/>
      </c>
      <c r="I153" s="4">
        <f t="shared" si="100"/>
      </c>
      <c r="J153" s="4">
        <f t="shared" si="101"/>
      </c>
      <c r="K153" s="8">
        <f t="shared" si="94"/>
        <v>0</v>
      </c>
      <c r="N153" t="str">
        <f>IF(COUNTIF(Rose!A$2:J$41,'Inserisci Voti'!C153)=1,"META SX",IF(COUNTIF(Rose!K$2:T$41,'Inserisci Voti'!C153)=1,"META DX","non esiste"))</f>
        <v>non esiste</v>
      </c>
      <c r="O153" t="str">
        <f>IF(N153="META SX",IF(COUNTIF(Rose!A$2:E$41,'Inserisci Voti'!C153)=1,"SSX","DSX"),IF(N153="META DX",IF(COUNTIF(Rose!K$2:O$41,'Inserisci Voti'!C153)=1,"SDX","DDX"),"non esiste"))</f>
        <v>non esiste</v>
      </c>
      <c r="P153" t="str">
        <f>IF(O153="SSX",IF(COUNTIF(Rose!A$2:A$41,C153)=1,Rose!A$1,IF(COUNTIF(Rose!B$2:B$41,C153)=1,Rose!B$1,IF(COUNTIF(Rose!C$2:C$41,C153)=1,Rose!C$1,IF(COUNTIF(Rose!D$2:D$41,C153)=1,Rose!D$1,Rose!E$1)))),IF(O153="DSX",IF(COUNTIF(Rose!F$2:F$41,C153)=1,Rose!F$1,IF(COUNTIF(Rose!G$2:G$41,C153)=1,Rose!G$1,IF(COUNTIF(Rose!H$2:H$41,C153)=1,Rose!H$1,IF(COUNTIF(Rose!I$2:I$41,C153)=1,Rose!I$1,Rose!J$1)))),IF(O153="SDX",IF(COUNTIF(Rose!K$2:K$41,C153)=1,Rose!K$1,IF(COUNTIF(Rose!L$2:L$41,C153)=1,Rose!L$1,IF(COUNTIF(Rose!M$2:M$41,C153)=1,Rose!M$1,IF(COUNTIF(Rose!N$2:N$41,C153)=1,Rose!N$1,Rose!O$1)))),IF(COUNTIF(Rose!P$2:P$41,C153)=1,Rose!P$1,IF(COUNTIF(Rose!Q$2:Q$41,C153)=1,Rose!Q$1,IF(COUNTIF(Rose!R$2:R$41,C153)=1,Rose!R$1,IF(COUNTIF(Rose!S$2:S$41,C153)=1,Rose!S$1,Rose!T$1)))))))</f>
        <v>Verona</v>
      </c>
      <c r="W153" s="24"/>
      <c r="X153" s="24"/>
      <c r="Y153" s="35"/>
      <c r="Z153" s="35"/>
      <c r="AA153" s="23"/>
      <c r="AB153" s="23"/>
      <c r="AC153" s="23"/>
      <c r="AD153" s="23"/>
      <c r="AE153" s="23"/>
      <c r="AF153" s="23"/>
      <c r="AG153" s="23"/>
    </row>
    <row r="154" spans="1:33" ht="12.75">
      <c r="A154" s="26" t="e">
        <f>SuperCoppa!Q87</f>
        <v>#N/A</v>
      </c>
      <c r="B154" s="26" t="str">
        <f t="shared" si="92"/>
        <v>Verona</v>
      </c>
      <c r="C154" s="37">
        <f>SuperCoppa!S87</f>
        <v>0</v>
      </c>
      <c r="D154" s="4">
        <f t="shared" si="95"/>
      </c>
      <c r="E154" s="4">
        <f t="shared" si="96"/>
      </c>
      <c r="F154" s="4">
        <f t="shared" si="97"/>
      </c>
      <c r="G154" s="4">
        <f t="shared" si="98"/>
      </c>
      <c r="H154" s="4">
        <f t="shared" si="99"/>
      </c>
      <c r="I154" s="4">
        <f t="shared" si="100"/>
      </c>
      <c r="J154" s="4">
        <f t="shared" si="101"/>
      </c>
      <c r="K154" s="8">
        <f t="shared" si="94"/>
        <v>0</v>
      </c>
      <c r="N154" t="str">
        <f>IF(COUNTIF(Rose!A$2:J$41,'Inserisci Voti'!C154)=1,"META SX",IF(COUNTIF(Rose!K$2:T$41,'Inserisci Voti'!C154)=1,"META DX","non esiste"))</f>
        <v>non esiste</v>
      </c>
      <c r="O154" t="str">
        <f>IF(N154="META SX",IF(COUNTIF(Rose!A$2:E$41,'Inserisci Voti'!C154)=1,"SSX","DSX"),IF(N154="META DX",IF(COUNTIF(Rose!K$2:O$41,'Inserisci Voti'!C154)=1,"SDX","DDX"),"non esiste"))</f>
        <v>non esiste</v>
      </c>
      <c r="P154" t="str">
        <f>IF(O154="SSX",IF(COUNTIF(Rose!A$2:A$41,C154)=1,Rose!A$1,IF(COUNTIF(Rose!B$2:B$41,C154)=1,Rose!B$1,IF(COUNTIF(Rose!C$2:C$41,C154)=1,Rose!C$1,IF(COUNTIF(Rose!D$2:D$41,C154)=1,Rose!D$1,Rose!E$1)))),IF(O154="DSX",IF(COUNTIF(Rose!F$2:F$41,C154)=1,Rose!F$1,IF(COUNTIF(Rose!G$2:G$41,C154)=1,Rose!G$1,IF(COUNTIF(Rose!H$2:H$41,C154)=1,Rose!H$1,IF(COUNTIF(Rose!I$2:I$41,C154)=1,Rose!I$1,Rose!J$1)))),IF(O154="SDX",IF(COUNTIF(Rose!K$2:K$41,C154)=1,Rose!K$1,IF(COUNTIF(Rose!L$2:L$41,C154)=1,Rose!L$1,IF(COUNTIF(Rose!M$2:M$41,C154)=1,Rose!M$1,IF(COUNTIF(Rose!N$2:N$41,C154)=1,Rose!N$1,Rose!O$1)))),IF(COUNTIF(Rose!P$2:P$41,C154)=1,Rose!P$1,IF(COUNTIF(Rose!Q$2:Q$41,C154)=1,Rose!Q$1,IF(COUNTIF(Rose!R$2:R$41,C154)=1,Rose!R$1,IF(COUNTIF(Rose!S$2:S$41,C154)=1,Rose!S$1,Rose!T$1)))))))</f>
        <v>Verona</v>
      </c>
      <c r="W154" s="24"/>
      <c r="X154" s="24"/>
      <c r="Y154" s="35"/>
      <c r="Z154" s="35"/>
      <c r="AA154" s="23"/>
      <c r="AB154" s="23"/>
      <c r="AC154" s="23"/>
      <c r="AD154" s="23"/>
      <c r="AE154" s="23"/>
      <c r="AF154" s="23"/>
      <c r="AG154" s="23"/>
    </row>
    <row r="155" spans="1:33" ht="12.75">
      <c r="A155" s="26" t="e">
        <f>SuperCoppa!Q88</f>
        <v>#N/A</v>
      </c>
      <c r="B155" s="26" t="str">
        <f t="shared" si="92"/>
        <v>Verona</v>
      </c>
      <c r="C155" s="37">
        <f>SuperCoppa!S88</f>
        <v>0</v>
      </c>
      <c r="D155" s="4">
        <f t="shared" si="95"/>
      </c>
      <c r="E155" s="4">
        <f t="shared" si="96"/>
      </c>
      <c r="F155" s="4">
        <f t="shared" si="97"/>
      </c>
      <c r="G155" s="4">
        <f t="shared" si="98"/>
      </c>
      <c r="H155" s="4">
        <f t="shared" si="99"/>
      </c>
      <c r="I155" s="4">
        <f t="shared" si="100"/>
      </c>
      <c r="J155" s="4">
        <f t="shared" si="101"/>
      </c>
      <c r="K155" s="8">
        <f t="shared" si="94"/>
        <v>0</v>
      </c>
      <c r="N155" t="str">
        <f>IF(COUNTIF(Rose!A$2:J$41,'Inserisci Voti'!C155)=1,"META SX",IF(COUNTIF(Rose!K$2:T$41,'Inserisci Voti'!C155)=1,"META DX","non esiste"))</f>
        <v>non esiste</v>
      </c>
      <c r="O155" t="str">
        <f>IF(N155="META SX",IF(COUNTIF(Rose!A$2:E$41,'Inserisci Voti'!C155)=1,"SSX","DSX"),IF(N155="META DX",IF(COUNTIF(Rose!K$2:O$41,'Inserisci Voti'!C155)=1,"SDX","DDX"),"non esiste"))</f>
        <v>non esiste</v>
      </c>
      <c r="P155" t="str">
        <f>IF(O155="SSX",IF(COUNTIF(Rose!A$2:A$41,C155)=1,Rose!A$1,IF(COUNTIF(Rose!B$2:B$41,C155)=1,Rose!B$1,IF(COUNTIF(Rose!C$2:C$41,C155)=1,Rose!C$1,IF(COUNTIF(Rose!D$2:D$41,C155)=1,Rose!D$1,Rose!E$1)))),IF(O155="DSX",IF(COUNTIF(Rose!F$2:F$41,C155)=1,Rose!F$1,IF(COUNTIF(Rose!G$2:G$41,C155)=1,Rose!G$1,IF(COUNTIF(Rose!H$2:H$41,C155)=1,Rose!H$1,IF(COUNTIF(Rose!I$2:I$41,C155)=1,Rose!I$1,Rose!J$1)))),IF(O155="SDX",IF(COUNTIF(Rose!K$2:K$41,C155)=1,Rose!K$1,IF(COUNTIF(Rose!L$2:L$41,C155)=1,Rose!L$1,IF(COUNTIF(Rose!M$2:M$41,C155)=1,Rose!M$1,IF(COUNTIF(Rose!N$2:N$41,C155)=1,Rose!N$1,Rose!O$1)))),IF(COUNTIF(Rose!P$2:P$41,C155)=1,Rose!P$1,IF(COUNTIF(Rose!Q$2:Q$41,C155)=1,Rose!Q$1,IF(COUNTIF(Rose!R$2:R$41,C155)=1,Rose!R$1,IF(COUNTIF(Rose!S$2:S$41,C155)=1,Rose!S$1,Rose!T$1)))))))</f>
        <v>Verona</v>
      </c>
      <c r="W155" s="24"/>
      <c r="X155" s="24"/>
      <c r="Y155" s="35"/>
      <c r="Z155" s="35"/>
      <c r="AA155" s="23"/>
      <c r="AB155" s="23"/>
      <c r="AC155" s="23"/>
      <c r="AD155" s="23"/>
      <c r="AE155" s="23"/>
      <c r="AF155" s="23"/>
      <c r="AG155" s="23"/>
    </row>
    <row r="156" spans="1:33" ht="12.75">
      <c r="A156" s="26" t="e">
        <f>SuperCoppa!Q89</f>
        <v>#N/A</v>
      </c>
      <c r="B156" s="26" t="str">
        <f t="shared" si="92"/>
        <v>Verona</v>
      </c>
      <c r="C156" s="37">
        <f>SuperCoppa!S89</f>
        <v>0</v>
      </c>
      <c r="D156" s="4">
        <f t="shared" si="95"/>
      </c>
      <c r="E156" s="4">
        <f t="shared" si="96"/>
      </c>
      <c r="F156" s="4">
        <f t="shared" si="97"/>
      </c>
      <c r="G156" s="4">
        <f t="shared" si="98"/>
      </c>
      <c r="H156" s="4">
        <f t="shared" si="99"/>
      </c>
      <c r="I156" s="4">
        <f t="shared" si="100"/>
      </c>
      <c r="J156" s="4">
        <f t="shared" si="101"/>
      </c>
      <c r="K156" s="8">
        <f t="shared" si="94"/>
        <v>0</v>
      </c>
      <c r="N156" t="str">
        <f>IF(COUNTIF(Rose!A$2:J$41,'Inserisci Voti'!C156)=1,"META SX",IF(COUNTIF(Rose!K$2:T$41,'Inserisci Voti'!C156)=1,"META DX","non esiste"))</f>
        <v>non esiste</v>
      </c>
      <c r="O156" t="str">
        <f>IF(N156="META SX",IF(COUNTIF(Rose!A$2:E$41,'Inserisci Voti'!C156)=1,"SSX","DSX"),IF(N156="META DX",IF(COUNTIF(Rose!K$2:O$41,'Inserisci Voti'!C156)=1,"SDX","DDX"),"non esiste"))</f>
        <v>non esiste</v>
      </c>
      <c r="P156" t="str">
        <f>IF(O156="SSX",IF(COUNTIF(Rose!A$2:A$41,C156)=1,Rose!A$1,IF(COUNTIF(Rose!B$2:B$41,C156)=1,Rose!B$1,IF(COUNTIF(Rose!C$2:C$41,C156)=1,Rose!C$1,IF(COUNTIF(Rose!D$2:D$41,C156)=1,Rose!D$1,Rose!E$1)))),IF(O156="DSX",IF(COUNTIF(Rose!F$2:F$41,C156)=1,Rose!F$1,IF(COUNTIF(Rose!G$2:G$41,C156)=1,Rose!G$1,IF(COUNTIF(Rose!H$2:H$41,C156)=1,Rose!H$1,IF(COUNTIF(Rose!I$2:I$41,C156)=1,Rose!I$1,Rose!J$1)))),IF(O156="SDX",IF(COUNTIF(Rose!K$2:K$41,C156)=1,Rose!K$1,IF(COUNTIF(Rose!L$2:L$41,C156)=1,Rose!L$1,IF(COUNTIF(Rose!M$2:M$41,C156)=1,Rose!M$1,IF(COUNTIF(Rose!N$2:N$41,C156)=1,Rose!N$1,Rose!O$1)))),IF(COUNTIF(Rose!P$2:P$41,C156)=1,Rose!P$1,IF(COUNTIF(Rose!Q$2:Q$41,C156)=1,Rose!Q$1,IF(COUNTIF(Rose!R$2:R$41,C156)=1,Rose!R$1,IF(COUNTIF(Rose!S$2:S$41,C156)=1,Rose!S$1,Rose!T$1)))))))</f>
        <v>Verona</v>
      </c>
      <c r="W156" s="24"/>
      <c r="X156" s="24"/>
      <c r="Y156" s="35"/>
      <c r="Z156" s="35"/>
      <c r="AA156" s="23"/>
      <c r="AB156" s="23"/>
      <c r="AC156" s="23"/>
      <c r="AD156" s="23"/>
      <c r="AE156" s="23"/>
      <c r="AF156" s="23"/>
      <c r="AG156" s="23"/>
    </row>
    <row r="157" spans="1:33" ht="12.75">
      <c r="A157" s="26" t="e">
        <f>SuperCoppa!Q90</f>
        <v>#N/A</v>
      </c>
      <c r="B157" s="26" t="str">
        <f t="shared" si="92"/>
        <v>Verona</v>
      </c>
      <c r="C157" s="37">
        <f>SuperCoppa!S90</f>
        <v>0</v>
      </c>
      <c r="D157" s="4">
        <f t="shared" si="95"/>
      </c>
      <c r="E157" s="4">
        <f t="shared" si="96"/>
      </c>
      <c r="F157" s="4">
        <f t="shared" si="97"/>
      </c>
      <c r="G157" s="4">
        <f t="shared" si="98"/>
      </c>
      <c r="H157" s="4">
        <f t="shared" si="99"/>
      </c>
      <c r="I157" s="4">
        <f t="shared" si="100"/>
      </c>
      <c r="J157" s="4">
        <f t="shared" si="101"/>
      </c>
      <c r="K157" s="8">
        <f t="shared" si="94"/>
        <v>0</v>
      </c>
      <c r="N157" t="str">
        <f>IF(COUNTIF(Rose!A$2:J$41,'Inserisci Voti'!C157)=1,"META SX",IF(COUNTIF(Rose!K$2:T$41,'Inserisci Voti'!C157)=1,"META DX","non esiste"))</f>
        <v>non esiste</v>
      </c>
      <c r="O157" t="str">
        <f>IF(N157="META SX",IF(COUNTIF(Rose!A$2:E$41,'Inserisci Voti'!C157)=1,"SSX","DSX"),IF(N157="META DX",IF(COUNTIF(Rose!K$2:O$41,'Inserisci Voti'!C157)=1,"SDX","DDX"),"non esiste"))</f>
        <v>non esiste</v>
      </c>
      <c r="P157" t="str">
        <f>IF(O157="SSX",IF(COUNTIF(Rose!A$2:A$41,C157)=1,Rose!A$1,IF(COUNTIF(Rose!B$2:B$41,C157)=1,Rose!B$1,IF(COUNTIF(Rose!C$2:C$41,C157)=1,Rose!C$1,IF(COUNTIF(Rose!D$2:D$41,C157)=1,Rose!D$1,Rose!E$1)))),IF(O157="DSX",IF(COUNTIF(Rose!F$2:F$41,C157)=1,Rose!F$1,IF(COUNTIF(Rose!G$2:G$41,C157)=1,Rose!G$1,IF(COUNTIF(Rose!H$2:H$41,C157)=1,Rose!H$1,IF(COUNTIF(Rose!I$2:I$41,C157)=1,Rose!I$1,Rose!J$1)))),IF(O157="SDX",IF(COUNTIF(Rose!K$2:K$41,C157)=1,Rose!K$1,IF(COUNTIF(Rose!L$2:L$41,C157)=1,Rose!L$1,IF(COUNTIF(Rose!M$2:M$41,C157)=1,Rose!M$1,IF(COUNTIF(Rose!N$2:N$41,C157)=1,Rose!N$1,Rose!O$1)))),IF(COUNTIF(Rose!P$2:P$41,C157)=1,Rose!P$1,IF(COUNTIF(Rose!Q$2:Q$41,C157)=1,Rose!Q$1,IF(COUNTIF(Rose!R$2:R$41,C157)=1,Rose!R$1,IF(COUNTIF(Rose!S$2:S$41,C157)=1,Rose!S$1,Rose!T$1)))))))</f>
        <v>Verona</v>
      </c>
      <c r="W157" s="24"/>
      <c r="X157" s="24"/>
      <c r="Y157" s="35"/>
      <c r="Z157" s="35"/>
      <c r="AA157" s="23"/>
      <c r="AB157" s="23"/>
      <c r="AC157" s="23"/>
      <c r="AD157" s="23"/>
      <c r="AE157" s="23"/>
      <c r="AF157" s="23"/>
      <c r="AG157" s="23"/>
    </row>
    <row r="158" spans="1:33" ht="12.75">
      <c r="A158" s="26" t="e">
        <f>SuperCoppa!Q91</f>
        <v>#N/A</v>
      </c>
      <c r="B158" s="26" t="str">
        <f t="shared" si="92"/>
        <v>Verona</v>
      </c>
      <c r="C158" s="37">
        <f>SuperCoppa!S91</f>
        <v>0</v>
      </c>
      <c r="D158" s="4">
        <f t="shared" si="95"/>
      </c>
      <c r="E158" s="4">
        <f t="shared" si="96"/>
      </c>
      <c r="F158" s="4">
        <f t="shared" si="97"/>
      </c>
      <c r="G158" s="4">
        <f t="shared" si="98"/>
      </c>
      <c r="H158" s="4">
        <f t="shared" si="99"/>
      </c>
      <c r="I158" s="4">
        <f t="shared" si="100"/>
      </c>
      <c r="J158" s="4">
        <f t="shared" si="101"/>
      </c>
      <c r="K158" s="8">
        <f t="shared" si="94"/>
        <v>0</v>
      </c>
      <c r="N158" t="str">
        <f>IF(COUNTIF(Rose!A$2:J$41,'Inserisci Voti'!C158)=1,"META SX",IF(COUNTIF(Rose!K$2:T$41,'Inserisci Voti'!C158)=1,"META DX","non esiste"))</f>
        <v>non esiste</v>
      </c>
      <c r="O158" t="str">
        <f>IF(N158="META SX",IF(COUNTIF(Rose!A$2:E$41,'Inserisci Voti'!C158)=1,"SSX","DSX"),IF(N158="META DX",IF(COUNTIF(Rose!K$2:O$41,'Inserisci Voti'!C158)=1,"SDX","DDX"),"non esiste"))</f>
        <v>non esiste</v>
      </c>
      <c r="P158" t="str">
        <f>IF(O158="SSX",IF(COUNTIF(Rose!A$2:A$41,C158)=1,Rose!A$1,IF(COUNTIF(Rose!B$2:B$41,C158)=1,Rose!B$1,IF(COUNTIF(Rose!C$2:C$41,C158)=1,Rose!C$1,IF(COUNTIF(Rose!D$2:D$41,C158)=1,Rose!D$1,Rose!E$1)))),IF(O158="DSX",IF(COUNTIF(Rose!F$2:F$41,C158)=1,Rose!F$1,IF(COUNTIF(Rose!G$2:G$41,C158)=1,Rose!G$1,IF(COUNTIF(Rose!H$2:H$41,C158)=1,Rose!H$1,IF(COUNTIF(Rose!I$2:I$41,C158)=1,Rose!I$1,Rose!J$1)))),IF(O158="SDX",IF(COUNTIF(Rose!K$2:K$41,C158)=1,Rose!K$1,IF(COUNTIF(Rose!L$2:L$41,C158)=1,Rose!L$1,IF(COUNTIF(Rose!M$2:M$41,C158)=1,Rose!M$1,IF(COUNTIF(Rose!N$2:N$41,C158)=1,Rose!N$1,Rose!O$1)))),IF(COUNTIF(Rose!P$2:P$41,C158)=1,Rose!P$1,IF(COUNTIF(Rose!Q$2:Q$41,C158)=1,Rose!Q$1,IF(COUNTIF(Rose!R$2:R$41,C158)=1,Rose!R$1,IF(COUNTIF(Rose!S$2:S$41,C158)=1,Rose!S$1,Rose!T$1)))))))</f>
        <v>Verona</v>
      </c>
      <c r="W158" s="24"/>
      <c r="X158" s="24"/>
      <c r="Y158" s="35"/>
      <c r="Z158" s="35"/>
      <c r="AA158" s="23"/>
      <c r="AB158" s="23"/>
      <c r="AC158" s="23"/>
      <c r="AD158" s="23"/>
      <c r="AE158" s="23"/>
      <c r="AF158" s="23"/>
      <c r="AG158" s="23"/>
    </row>
    <row r="159" spans="1:33" ht="12.75">
      <c r="A159" s="26" t="e">
        <f>SuperCoppa!Q92</f>
        <v>#N/A</v>
      </c>
      <c r="B159" s="26" t="str">
        <f t="shared" si="92"/>
        <v>Verona</v>
      </c>
      <c r="C159" s="37">
        <f>SuperCoppa!S92</f>
        <v>0</v>
      </c>
      <c r="D159" s="4">
        <f t="shared" si="95"/>
      </c>
      <c r="E159" s="4">
        <f t="shared" si="96"/>
      </c>
      <c r="F159" s="4">
        <f t="shared" si="97"/>
      </c>
      <c r="G159" s="4">
        <f t="shared" si="98"/>
      </c>
      <c r="H159" s="4">
        <f t="shared" si="99"/>
      </c>
      <c r="I159" s="4">
        <f t="shared" si="100"/>
      </c>
      <c r="J159" s="4">
        <f t="shared" si="101"/>
      </c>
      <c r="K159" s="8">
        <f t="shared" si="94"/>
        <v>0</v>
      </c>
      <c r="N159" t="str">
        <f>IF(COUNTIF(Rose!A$2:J$41,'Inserisci Voti'!C159)=1,"META SX",IF(COUNTIF(Rose!K$2:T$41,'Inserisci Voti'!C159)=1,"META DX","non esiste"))</f>
        <v>non esiste</v>
      </c>
      <c r="O159" t="str">
        <f>IF(N159="META SX",IF(COUNTIF(Rose!A$2:E$41,'Inserisci Voti'!C159)=1,"SSX","DSX"),IF(N159="META DX",IF(COUNTIF(Rose!K$2:O$41,'Inserisci Voti'!C159)=1,"SDX","DDX"),"non esiste"))</f>
        <v>non esiste</v>
      </c>
      <c r="P159" t="str">
        <f>IF(O159="SSX",IF(COUNTIF(Rose!A$2:A$41,C159)=1,Rose!A$1,IF(COUNTIF(Rose!B$2:B$41,C159)=1,Rose!B$1,IF(COUNTIF(Rose!C$2:C$41,C159)=1,Rose!C$1,IF(COUNTIF(Rose!D$2:D$41,C159)=1,Rose!D$1,Rose!E$1)))),IF(O159="DSX",IF(COUNTIF(Rose!F$2:F$41,C159)=1,Rose!F$1,IF(COUNTIF(Rose!G$2:G$41,C159)=1,Rose!G$1,IF(COUNTIF(Rose!H$2:H$41,C159)=1,Rose!H$1,IF(COUNTIF(Rose!I$2:I$41,C159)=1,Rose!I$1,Rose!J$1)))),IF(O159="SDX",IF(COUNTIF(Rose!K$2:K$41,C159)=1,Rose!K$1,IF(COUNTIF(Rose!L$2:L$41,C159)=1,Rose!L$1,IF(COUNTIF(Rose!M$2:M$41,C159)=1,Rose!M$1,IF(COUNTIF(Rose!N$2:N$41,C159)=1,Rose!N$1,Rose!O$1)))),IF(COUNTIF(Rose!P$2:P$41,C159)=1,Rose!P$1,IF(COUNTIF(Rose!Q$2:Q$41,C159)=1,Rose!Q$1,IF(COUNTIF(Rose!R$2:R$41,C159)=1,Rose!R$1,IF(COUNTIF(Rose!S$2:S$41,C159)=1,Rose!S$1,Rose!T$1)))))))</f>
        <v>Verona</v>
      </c>
      <c r="W159" s="24"/>
      <c r="X159" s="24"/>
      <c r="Y159" s="35"/>
      <c r="Z159" s="35"/>
      <c r="AA159" s="23"/>
      <c r="AB159" s="23"/>
      <c r="AC159" s="23"/>
      <c r="AD159" s="23"/>
      <c r="AE159" s="23"/>
      <c r="AF159" s="23"/>
      <c r="AG159" s="23"/>
    </row>
    <row r="160" spans="1:33" ht="12.75">
      <c r="A160" s="29" t="s">
        <v>31</v>
      </c>
      <c r="B160" s="28" t="s">
        <v>31</v>
      </c>
      <c r="C160" s="2" t="str">
        <f>SuperCoppa!S93</f>
        <v>PANCHINA</v>
      </c>
      <c r="D160" s="12" t="s">
        <v>12</v>
      </c>
      <c r="E160" s="6"/>
      <c r="F160" s="13">
        <f>11-COUNT(D149:D159)</f>
        <v>11</v>
      </c>
      <c r="G160" s="6"/>
      <c r="H160" s="6"/>
      <c r="I160" s="39"/>
      <c r="J160" s="6"/>
      <c r="K160" s="5"/>
      <c r="N160" t="str">
        <f>IF(COUNTIF(Rose!A$2:J$41,'Inserisci Voti'!C160)=1,"META SX",IF(COUNTIF(Rose!K$2:T$41,'Inserisci Voti'!C160)=1,"META DX","non esiste"))</f>
        <v>non esiste</v>
      </c>
      <c r="O160" t="str">
        <f>IF(N160="META SX",IF(COUNTIF(Rose!A$2:E$41,'Inserisci Voti'!C160)=1,"SSX","DSX"),IF(N160="META DX",IF(COUNTIF(Rose!K$2:O$41,'Inserisci Voti'!C160)=1,"SDX","DDX"),"non esiste"))</f>
        <v>non esiste</v>
      </c>
      <c r="P160" t="str">
        <f>IF(O160="SSX",IF(COUNTIF(Rose!A$2:A$41,C160)=1,Rose!A$1,IF(COUNTIF(Rose!B$2:B$41,C160)=1,Rose!B$1,IF(COUNTIF(Rose!C$2:C$41,C160)=1,Rose!C$1,IF(COUNTIF(Rose!D$2:D$41,C160)=1,Rose!D$1,Rose!E$1)))),IF(O160="DSX",IF(COUNTIF(Rose!F$2:F$41,C160)=1,Rose!F$1,IF(COUNTIF(Rose!G$2:G$41,C160)=1,Rose!G$1,IF(COUNTIF(Rose!H$2:H$41,C160)=1,Rose!H$1,IF(COUNTIF(Rose!I$2:I$41,C160)=1,Rose!I$1,Rose!J$1)))),IF(O160="SDX",IF(COUNTIF(Rose!K$2:K$41,C160)=1,Rose!K$1,IF(COUNTIF(Rose!L$2:L$41,C160)=1,Rose!L$1,IF(COUNTIF(Rose!M$2:M$41,C160)=1,Rose!M$1,IF(COUNTIF(Rose!N$2:N$41,C160)=1,Rose!N$1,Rose!O$1)))),IF(COUNTIF(Rose!P$2:P$41,C160)=1,Rose!P$1,IF(COUNTIF(Rose!Q$2:Q$41,C160)=1,Rose!Q$1,IF(COUNTIF(Rose!R$2:R$41,C160)=1,Rose!R$1,IF(COUNTIF(Rose!S$2:S$41,C160)=1,Rose!S$1,Rose!T$1)))))))</f>
        <v>Verona</v>
      </c>
      <c r="W160" s="24"/>
      <c r="X160" s="24"/>
      <c r="Y160" s="35"/>
      <c r="Z160" s="35"/>
      <c r="AA160" s="23"/>
      <c r="AB160" s="23"/>
      <c r="AC160" s="23"/>
      <c r="AD160" s="23"/>
      <c r="AE160" s="23"/>
      <c r="AF160" s="23"/>
      <c r="AG160" s="23"/>
    </row>
    <row r="161" spans="1:33" ht="12.75">
      <c r="A161" s="26" t="e">
        <f>SuperCoppa!Q94</f>
        <v>#N/A</v>
      </c>
      <c r="B161" s="26" t="str">
        <f aca="true" t="shared" si="102" ref="B161:B167">P161</f>
        <v>Verona</v>
      </c>
      <c r="C161" s="37">
        <f>SuperCoppa!S94</f>
        <v>0</v>
      </c>
      <c r="K161" s="8">
        <f aca="true" t="shared" si="103" ref="K161:K167">IF(D161="UFFICIO",4,SUM(D161,IF(E161="A",-0.5,IF(E161="E",-1,0)),F161*3,-G161,-H161*2,-I161*3,J161*3))</f>
        <v>0</v>
      </c>
      <c r="N161" t="str">
        <f>IF(COUNTIF(Rose!A$2:J$41,'Inserisci Voti'!C161)=1,"META SX",IF(COUNTIF(Rose!K$2:T$41,'Inserisci Voti'!C161)=1,"META DX","non esiste"))</f>
        <v>non esiste</v>
      </c>
      <c r="O161" t="str">
        <f>IF(N161="META SX",IF(COUNTIF(Rose!A$2:E$41,'Inserisci Voti'!C161)=1,"SSX","DSX"),IF(N161="META DX",IF(COUNTIF(Rose!K$2:O$41,'Inserisci Voti'!C161)=1,"SDX","DDX"),"non esiste"))</f>
        <v>non esiste</v>
      </c>
      <c r="P161" t="str">
        <f>IF(O161="SSX",IF(COUNTIF(Rose!A$2:A$41,C161)=1,Rose!A$1,IF(COUNTIF(Rose!B$2:B$41,C161)=1,Rose!B$1,IF(COUNTIF(Rose!C$2:C$41,C161)=1,Rose!C$1,IF(COUNTIF(Rose!D$2:D$41,C161)=1,Rose!D$1,Rose!E$1)))),IF(O161="DSX",IF(COUNTIF(Rose!F$2:F$41,C161)=1,Rose!F$1,IF(COUNTIF(Rose!G$2:G$41,C161)=1,Rose!G$1,IF(COUNTIF(Rose!H$2:H$41,C161)=1,Rose!H$1,IF(COUNTIF(Rose!I$2:I$41,C161)=1,Rose!I$1,Rose!J$1)))),IF(O161="SDX",IF(COUNTIF(Rose!K$2:K$41,C161)=1,Rose!K$1,IF(COUNTIF(Rose!L$2:L$41,C161)=1,Rose!L$1,IF(COUNTIF(Rose!M$2:M$41,C161)=1,Rose!M$1,IF(COUNTIF(Rose!N$2:N$41,C161)=1,Rose!N$1,Rose!O$1)))),IF(COUNTIF(Rose!P$2:P$41,C161)=1,Rose!P$1,IF(COUNTIF(Rose!Q$2:Q$41,C161)=1,Rose!Q$1,IF(COUNTIF(Rose!R$2:R$41,C161)=1,Rose!R$1,IF(COUNTIF(Rose!S$2:S$41,C161)=1,Rose!S$1,Rose!T$1)))))))</f>
        <v>Verona</v>
      </c>
      <c r="W161" s="24"/>
      <c r="X161" s="24"/>
      <c r="Y161" s="35"/>
      <c r="Z161" s="35"/>
      <c r="AA161" s="23"/>
      <c r="AB161" s="23"/>
      <c r="AC161" s="23"/>
      <c r="AD161" s="23"/>
      <c r="AE161" s="23"/>
      <c r="AF161" s="23"/>
      <c r="AG161" s="23"/>
    </row>
    <row r="162" spans="1:33" ht="12.75">
      <c r="A162" s="26" t="e">
        <f>SuperCoppa!Q95</f>
        <v>#N/A</v>
      </c>
      <c r="B162" s="26" t="str">
        <f t="shared" si="102"/>
        <v>Verona</v>
      </c>
      <c r="C162" s="37">
        <f>SuperCoppa!S95</f>
        <v>0</v>
      </c>
      <c r="K162" s="8">
        <f t="shared" si="103"/>
        <v>0</v>
      </c>
      <c r="N162" t="str">
        <f>IF(COUNTIF(Rose!A$2:J$41,'Inserisci Voti'!C162)=1,"META SX",IF(COUNTIF(Rose!K$2:T$41,'Inserisci Voti'!C162)=1,"META DX","non esiste"))</f>
        <v>non esiste</v>
      </c>
      <c r="O162" t="str">
        <f>IF(N162="META SX",IF(COUNTIF(Rose!A$2:E$41,'Inserisci Voti'!C162)=1,"SSX","DSX"),IF(N162="META DX",IF(COUNTIF(Rose!K$2:O$41,'Inserisci Voti'!C162)=1,"SDX","DDX"),"non esiste"))</f>
        <v>non esiste</v>
      </c>
      <c r="P162" t="str">
        <f>IF(O162="SSX",IF(COUNTIF(Rose!A$2:A$41,C162)=1,Rose!A$1,IF(COUNTIF(Rose!B$2:B$41,C162)=1,Rose!B$1,IF(COUNTIF(Rose!C$2:C$41,C162)=1,Rose!C$1,IF(COUNTIF(Rose!D$2:D$41,C162)=1,Rose!D$1,Rose!E$1)))),IF(O162="DSX",IF(COUNTIF(Rose!F$2:F$41,C162)=1,Rose!F$1,IF(COUNTIF(Rose!G$2:G$41,C162)=1,Rose!G$1,IF(COUNTIF(Rose!H$2:H$41,C162)=1,Rose!H$1,IF(COUNTIF(Rose!I$2:I$41,C162)=1,Rose!I$1,Rose!J$1)))),IF(O162="SDX",IF(COUNTIF(Rose!K$2:K$41,C162)=1,Rose!K$1,IF(COUNTIF(Rose!L$2:L$41,C162)=1,Rose!L$1,IF(COUNTIF(Rose!M$2:M$41,C162)=1,Rose!M$1,IF(COUNTIF(Rose!N$2:N$41,C162)=1,Rose!N$1,Rose!O$1)))),IF(COUNTIF(Rose!P$2:P$41,C162)=1,Rose!P$1,IF(COUNTIF(Rose!Q$2:Q$41,C162)=1,Rose!Q$1,IF(COUNTIF(Rose!R$2:R$41,C162)=1,Rose!R$1,IF(COUNTIF(Rose!S$2:S$41,C162)=1,Rose!S$1,Rose!T$1)))))))</f>
        <v>Verona</v>
      </c>
      <c r="W162" s="24"/>
      <c r="X162" s="24"/>
      <c r="Y162" s="35"/>
      <c r="Z162" s="35"/>
      <c r="AA162" s="23"/>
      <c r="AB162" s="23"/>
      <c r="AC162" s="23"/>
      <c r="AD162" s="23"/>
      <c r="AE162" s="23"/>
      <c r="AF162" s="23"/>
      <c r="AG162" s="23"/>
    </row>
    <row r="163" spans="1:33" ht="12.75">
      <c r="A163" s="26" t="e">
        <f>SuperCoppa!Q96</f>
        <v>#N/A</v>
      </c>
      <c r="B163" s="26" t="str">
        <f t="shared" si="102"/>
        <v>Verona</v>
      </c>
      <c r="C163" s="37">
        <f>SuperCoppa!S96</f>
        <v>0</v>
      </c>
      <c r="K163" s="8">
        <f t="shared" si="103"/>
        <v>0</v>
      </c>
      <c r="N163" t="str">
        <f>IF(COUNTIF(Rose!A$2:J$41,'Inserisci Voti'!C163)=1,"META SX",IF(COUNTIF(Rose!K$2:T$41,'Inserisci Voti'!C163)=1,"META DX","non esiste"))</f>
        <v>non esiste</v>
      </c>
      <c r="O163" t="str">
        <f>IF(N163="META SX",IF(COUNTIF(Rose!A$2:E$41,'Inserisci Voti'!C163)=1,"SSX","DSX"),IF(N163="META DX",IF(COUNTIF(Rose!K$2:O$41,'Inserisci Voti'!C163)=1,"SDX","DDX"),"non esiste"))</f>
        <v>non esiste</v>
      </c>
      <c r="P163" t="str">
        <f>IF(O163="SSX",IF(COUNTIF(Rose!A$2:A$41,C163)=1,Rose!A$1,IF(COUNTIF(Rose!B$2:B$41,C163)=1,Rose!B$1,IF(COUNTIF(Rose!C$2:C$41,C163)=1,Rose!C$1,IF(COUNTIF(Rose!D$2:D$41,C163)=1,Rose!D$1,Rose!E$1)))),IF(O163="DSX",IF(COUNTIF(Rose!F$2:F$41,C163)=1,Rose!F$1,IF(COUNTIF(Rose!G$2:G$41,C163)=1,Rose!G$1,IF(COUNTIF(Rose!H$2:H$41,C163)=1,Rose!H$1,IF(COUNTIF(Rose!I$2:I$41,C163)=1,Rose!I$1,Rose!J$1)))),IF(O163="SDX",IF(COUNTIF(Rose!K$2:K$41,C163)=1,Rose!K$1,IF(COUNTIF(Rose!L$2:L$41,C163)=1,Rose!L$1,IF(COUNTIF(Rose!M$2:M$41,C163)=1,Rose!M$1,IF(COUNTIF(Rose!N$2:N$41,C163)=1,Rose!N$1,Rose!O$1)))),IF(COUNTIF(Rose!P$2:P$41,C163)=1,Rose!P$1,IF(COUNTIF(Rose!Q$2:Q$41,C163)=1,Rose!Q$1,IF(COUNTIF(Rose!R$2:R$41,C163)=1,Rose!R$1,IF(COUNTIF(Rose!S$2:S$41,C163)=1,Rose!S$1,Rose!T$1)))))))</f>
        <v>Verona</v>
      </c>
      <c r="W163" s="24"/>
      <c r="X163" s="24"/>
      <c r="Y163" s="35"/>
      <c r="Z163" s="35"/>
      <c r="AA163" s="23"/>
      <c r="AB163" s="23"/>
      <c r="AC163" s="23"/>
      <c r="AD163" s="23"/>
      <c r="AE163" s="23"/>
      <c r="AF163" s="23"/>
      <c r="AG163" s="23"/>
    </row>
    <row r="164" spans="1:33" ht="12.75">
      <c r="A164" s="26" t="e">
        <f>SuperCoppa!Q97</f>
        <v>#N/A</v>
      </c>
      <c r="B164" s="26" t="str">
        <f t="shared" si="102"/>
        <v>Verona</v>
      </c>
      <c r="C164" s="37">
        <f>SuperCoppa!S97</f>
        <v>0</v>
      </c>
      <c r="K164" s="8">
        <f t="shared" si="103"/>
        <v>0</v>
      </c>
      <c r="N164" t="str">
        <f>IF(COUNTIF(Rose!A$2:J$41,'Inserisci Voti'!C164)=1,"META SX",IF(COUNTIF(Rose!K$2:T$41,'Inserisci Voti'!C164)=1,"META DX","non esiste"))</f>
        <v>non esiste</v>
      </c>
      <c r="O164" t="str">
        <f>IF(N164="META SX",IF(COUNTIF(Rose!A$2:E$41,'Inserisci Voti'!C164)=1,"SSX","DSX"),IF(N164="META DX",IF(COUNTIF(Rose!K$2:O$41,'Inserisci Voti'!C164)=1,"SDX","DDX"),"non esiste"))</f>
        <v>non esiste</v>
      </c>
      <c r="P164" t="str">
        <f>IF(O164="SSX",IF(COUNTIF(Rose!A$2:A$41,C164)=1,Rose!A$1,IF(COUNTIF(Rose!B$2:B$41,C164)=1,Rose!B$1,IF(COUNTIF(Rose!C$2:C$41,C164)=1,Rose!C$1,IF(COUNTIF(Rose!D$2:D$41,C164)=1,Rose!D$1,Rose!E$1)))),IF(O164="DSX",IF(COUNTIF(Rose!F$2:F$41,C164)=1,Rose!F$1,IF(COUNTIF(Rose!G$2:G$41,C164)=1,Rose!G$1,IF(COUNTIF(Rose!H$2:H$41,C164)=1,Rose!H$1,IF(COUNTIF(Rose!I$2:I$41,C164)=1,Rose!I$1,Rose!J$1)))),IF(O164="SDX",IF(COUNTIF(Rose!K$2:K$41,C164)=1,Rose!K$1,IF(COUNTIF(Rose!L$2:L$41,C164)=1,Rose!L$1,IF(COUNTIF(Rose!M$2:M$41,C164)=1,Rose!M$1,IF(COUNTIF(Rose!N$2:N$41,C164)=1,Rose!N$1,Rose!O$1)))),IF(COUNTIF(Rose!P$2:P$41,C164)=1,Rose!P$1,IF(COUNTIF(Rose!Q$2:Q$41,C164)=1,Rose!Q$1,IF(COUNTIF(Rose!R$2:R$41,C164)=1,Rose!R$1,IF(COUNTIF(Rose!S$2:S$41,C164)=1,Rose!S$1,Rose!T$1)))))))</f>
        <v>Verona</v>
      </c>
      <c r="W164" s="24"/>
      <c r="X164" s="24"/>
      <c r="Y164" s="35"/>
      <c r="Z164" s="35"/>
      <c r="AA164" s="23"/>
      <c r="AB164" s="23"/>
      <c r="AC164" s="23"/>
      <c r="AD164" s="23"/>
      <c r="AE164" s="23"/>
      <c r="AF164" s="23"/>
      <c r="AG164" s="23"/>
    </row>
    <row r="165" spans="1:33" ht="12.75">
      <c r="A165" s="26" t="e">
        <f>SuperCoppa!Q98</f>
        <v>#N/A</v>
      </c>
      <c r="B165" s="26" t="str">
        <f t="shared" si="102"/>
        <v>Verona</v>
      </c>
      <c r="C165" s="37">
        <f>SuperCoppa!S98</f>
        <v>0</v>
      </c>
      <c r="K165" s="8">
        <f t="shared" si="103"/>
        <v>0</v>
      </c>
      <c r="N165" t="str">
        <f>IF(COUNTIF(Rose!A$2:J$41,'Inserisci Voti'!C165)=1,"META SX",IF(COUNTIF(Rose!K$2:T$41,'Inserisci Voti'!C165)=1,"META DX","non esiste"))</f>
        <v>non esiste</v>
      </c>
      <c r="O165" t="str">
        <f>IF(N165="META SX",IF(COUNTIF(Rose!A$2:E$41,'Inserisci Voti'!C165)=1,"SSX","DSX"),IF(N165="META DX",IF(COUNTIF(Rose!K$2:O$41,'Inserisci Voti'!C165)=1,"SDX","DDX"),"non esiste"))</f>
        <v>non esiste</v>
      </c>
      <c r="P165" t="str">
        <f>IF(O165="SSX",IF(COUNTIF(Rose!A$2:A$41,C165)=1,Rose!A$1,IF(COUNTIF(Rose!B$2:B$41,C165)=1,Rose!B$1,IF(COUNTIF(Rose!C$2:C$41,C165)=1,Rose!C$1,IF(COUNTIF(Rose!D$2:D$41,C165)=1,Rose!D$1,Rose!E$1)))),IF(O165="DSX",IF(COUNTIF(Rose!F$2:F$41,C165)=1,Rose!F$1,IF(COUNTIF(Rose!G$2:G$41,C165)=1,Rose!G$1,IF(COUNTIF(Rose!H$2:H$41,C165)=1,Rose!H$1,IF(COUNTIF(Rose!I$2:I$41,C165)=1,Rose!I$1,Rose!J$1)))),IF(O165="SDX",IF(COUNTIF(Rose!K$2:K$41,C165)=1,Rose!K$1,IF(COUNTIF(Rose!L$2:L$41,C165)=1,Rose!L$1,IF(COUNTIF(Rose!M$2:M$41,C165)=1,Rose!M$1,IF(COUNTIF(Rose!N$2:N$41,C165)=1,Rose!N$1,Rose!O$1)))),IF(COUNTIF(Rose!P$2:P$41,C165)=1,Rose!P$1,IF(COUNTIF(Rose!Q$2:Q$41,C165)=1,Rose!Q$1,IF(COUNTIF(Rose!R$2:R$41,C165)=1,Rose!R$1,IF(COUNTIF(Rose!S$2:S$41,C165)=1,Rose!S$1,Rose!T$1)))))))</f>
        <v>Verona</v>
      </c>
      <c r="W165" s="24"/>
      <c r="X165" s="24"/>
      <c r="Y165" s="35"/>
      <c r="Z165" s="35"/>
      <c r="AA165" s="23"/>
      <c r="AB165" s="23"/>
      <c r="AC165" s="23"/>
      <c r="AD165" s="23"/>
      <c r="AE165" s="23"/>
      <c r="AF165" s="23"/>
      <c r="AG165" s="23"/>
    </row>
    <row r="166" spans="1:33" ht="12.75">
      <c r="A166" s="26" t="e">
        <f>SuperCoppa!Q99</f>
        <v>#N/A</v>
      </c>
      <c r="B166" s="26" t="str">
        <f t="shared" si="102"/>
        <v>Verona</v>
      </c>
      <c r="C166" s="37">
        <f>SuperCoppa!S99</f>
        <v>0</v>
      </c>
      <c r="K166" s="8">
        <f t="shared" si="103"/>
        <v>0</v>
      </c>
      <c r="N166" t="str">
        <f>IF(COUNTIF(Rose!A$2:J$41,'Inserisci Voti'!C166)=1,"META SX",IF(COUNTIF(Rose!K$2:T$41,'Inserisci Voti'!C166)=1,"META DX","non esiste"))</f>
        <v>non esiste</v>
      </c>
      <c r="O166" t="str">
        <f>IF(N166="META SX",IF(COUNTIF(Rose!A$2:E$41,'Inserisci Voti'!C166)=1,"SSX","DSX"),IF(N166="META DX",IF(COUNTIF(Rose!K$2:O$41,'Inserisci Voti'!C166)=1,"SDX","DDX"),"non esiste"))</f>
        <v>non esiste</v>
      </c>
      <c r="P166" t="str">
        <f>IF(O166="SSX",IF(COUNTIF(Rose!A$2:A$41,C166)=1,Rose!A$1,IF(COUNTIF(Rose!B$2:B$41,C166)=1,Rose!B$1,IF(COUNTIF(Rose!C$2:C$41,C166)=1,Rose!C$1,IF(COUNTIF(Rose!D$2:D$41,C166)=1,Rose!D$1,Rose!E$1)))),IF(O166="DSX",IF(COUNTIF(Rose!F$2:F$41,C166)=1,Rose!F$1,IF(COUNTIF(Rose!G$2:G$41,C166)=1,Rose!G$1,IF(COUNTIF(Rose!H$2:H$41,C166)=1,Rose!H$1,IF(COUNTIF(Rose!I$2:I$41,C166)=1,Rose!I$1,Rose!J$1)))),IF(O166="SDX",IF(COUNTIF(Rose!K$2:K$41,C166)=1,Rose!K$1,IF(COUNTIF(Rose!L$2:L$41,C166)=1,Rose!L$1,IF(COUNTIF(Rose!M$2:M$41,C166)=1,Rose!M$1,IF(COUNTIF(Rose!N$2:N$41,C166)=1,Rose!N$1,Rose!O$1)))),IF(COUNTIF(Rose!P$2:P$41,C166)=1,Rose!P$1,IF(COUNTIF(Rose!Q$2:Q$41,C166)=1,Rose!Q$1,IF(COUNTIF(Rose!R$2:R$41,C166)=1,Rose!R$1,IF(COUNTIF(Rose!S$2:S$41,C166)=1,Rose!S$1,Rose!T$1)))))))</f>
        <v>Verona</v>
      </c>
      <c r="W166" s="24"/>
      <c r="X166" s="24"/>
      <c r="Y166" s="35"/>
      <c r="Z166" s="35"/>
      <c r="AA166" s="23"/>
      <c r="AB166" s="23"/>
      <c r="AC166" s="23"/>
      <c r="AD166" s="23"/>
      <c r="AE166" s="23"/>
      <c r="AF166" s="23"/>
      <c r="AG166" s="23"/>
    </row>
    <row r="167" spans="1:33" ht="12.75">
      <c r="A167" s="26" t="e">
        <f>SuperCoppa!Q100</f>
        <v>#N/A</v>
      </c>
      <c r="B167" s="26" t="str">
        <f t="shared" si="102"/>
        <v>Verona</v>
      </c>
      <c r="C167" s="20">
        <f>SuperCoppa!S100</f>
        <v>0</v>
      </c>
      <c r="K167" s="8">
        <f t="shared" si="103"/>
        <v>0</v>
      </c>
      <c r="N167" t="str">
        <f>IF(COUNTIF(Rose!A$2:J$41,'Inserisci Voti'!C167)=1,"META SX",IF(COUNTIF(Rose!K$2:T$41,'Inserisci Voti'!C167)=1,"META DX","non esiste"))</f>
        <v>non esiste</v>
      </c>
      <c r="O167" t="str">
        <f>IF(N167="META SX",IF(COUNTIF(Rose!A$2:E$41,'Inserisci Voti'!C167)=1,"SSX","DSX"),IF(N167="META DX",IF(COUNTIF(Rose!K$2:O$41,'Inserisci Voti'!C167)=1,"SDX","DDX"),"non esiste"))</f>
        <v>non esiste</v>
      </c>
      <c r="P167" t="str">
        <f>IF(O167="SSX",IF(COUNTIF(Rose!A$2:A$41,C167)=1,Rose!A$1,IF(COUNTIF(Rose!B$2:B$41,C167)=1,Rose!B$1,IF(COUNTIF(Rose!C$2:C$41,C167)=1,Rose!C$1,IF(COUNTIF(Rose!D$2:D$41,C167)=1,Rose!D$1,Rose!E$1)))),IF(O167="DSX",IF(COUNTIF(Rose!F$2:F$41,C167)=1,Rose!F$1,IF(COUNTIF(Rose!G$2:G$41,C167)=1,Rose!G$1,IF(COUNTIF(Rose!H$2:H$41,C167)=1,Rose!H$1,IF(COUNTIF(Rose!I$2:I$41,C167)=1,Rose!I$1,Rose!J$1)))),IF(O167="SDX",IF(COUNTIF(Rose!K$2:K$41,C167)=1,Rose!K$1,IF(COUNTIF(Rose!L$2:L$41,C167)=1,Rose!L$1,IF(COUNTIF(Rose!M$2:M$41,C167)=1,Rose!M$1,IF(COUNTIF(Rose!N$2:N$41,C167)=1,Rose!N$1,Rose!O$1)))),IF(COUNTIF(Rose!P$2:P$41,C167)=1,Rose!P$1,IF(COUNTIF(Rose!Q$2:Q$41,C167)=1,Rose!Q$1,IF(COUNTIF(Rose!R$2:R$41,C167)=1,Rose!R$1,IF(COUNTIF(Rose!S$2:S$41,C167)=1,Rose!S$1,Rose!T$1)))))))</f>
        <v>Verona</v>
      </c>
      <c r="W167" s="24"/>
      <c r="X167" s="24"/>
      <c r="Y167" s="35"/>
      <c r="Z167" s="35"/>
      <c r="AA167" s="23"/>
      <c r="AB167" s="23"/>
      <c r="AC167" s="23"/>
      <c r="AD167" s="23"/>
      <c r="AE167" s="23"/>
      <c r="AF167" s="23"/>
      <c r="AG167" s="23"/>
    </row>
    <row r="168" spans="1:33" ht="12.75">
      <c r="A168" s="38" t="s">
        <v>31</v>
      </c>
      <c r="B168" s="38" t="s">
        <v>31</v>
      </c>
      <c r="C168" s="30"/>
      <c r="D168" s="12" t="s">
        <v>27</v>
      </c>
      <c r="E168" s="6"/>
      <c r="F168" s="13">
        <f>COUNT(D149:D167)+COUNTIF(D149:D167,"UFFICIO")+COUNTIF(D149:D167,"ASSENTE")</f>
        <v>0</v>
      </c>
      <c r="N168" t="str">
        <f>IF(COUNTIF(Rose!A$2:J$41,'Inserisci Voti'!C168)=1,"META SX",IF(COUNTIF(Rose!K$2:T$41,'Inserisci Voti'!C168)=1,"META DX","non esiste"))</f>
        <v>non esiste</v>
      </c>
      <c r="O168" t="str">
        <f>IF(N168="META SX",IF(COUNTIF(Rose!A$2:E$41,'Inserisci Voti'!C168)=1,"SSX","DSX"),IF(N168="META DX",IF(COUNTIF(Rose!K$2:O$41,'Inserisci Voti'!C168)=1,"SDX","DDX"),"non esiste"))</f>
        <v>non esiste</v>
      </c>
      <c r="P168" t="str">
        <f>IF(O168="SSX",IF(COUNTIF(Rose!A$2:A$41,C168)=1,Rose!A$1,IF(COUNTIF(Rose!B$2:B$41,C168)=1,Rose!B$1,IF(COUNTIF(Rose!C$2:C$41,C168)=1,Rose!C$1,IF(COUNTIF(Rose!D$2:D$41,C168)=1,Rose!D$1,Rose!E$1)))),IF(O168="DSX",IF(COUNTIF(Rose!F$2:F$41,C168)=1,Rose!F$1,IF(COUNTIF(Rose!G$2:G$41,C168)=1,Rose!G$1,IF(COUNTIF(Rose!H$2:H$41,C168)=1,Rose!H$1,IF(COUNTIF(Rose!I$2:I$41,C168)=1,Rose!I$1,Rose!J$1)))),IF(O168="SDX",IF(COUNTIF(Rose!K$2:K$41,C168)=1,Rose!K$1,IF(COUNTIF(Rose!L$2:L$41,C168)=1,Rose!L$1,IF(COUNTIF(Rose!M$2:M$41,C168)=1,Rose!M$1,IF(COUNTIF(Rose!N$2:N$41,C168)=1,Rose!N$1,Rose!O$1)))),IF(COUNTIF(Rose!P$2:P$41,C168)=1,Rose!P$1,IF(COUNTIF(Rose!Q$2:Q$41,C168)=1,Rose!Q$1,IF(COUNTIF(Rose!R$2:R$41,C168)=1,Rose!R$1,IF(COUNTIF(Rose!S$2:S$41,C168)=1,Rose!S$1,Rose!T$1)))))))</f>
        <v>Verona</v>
      </c>
      <c r="W168" s="24"/>
      <c r="X168" s="24"/>
      <c r="Y168" s="35"/>
      <c r="Z168" s="35"/>
      <c r="AA168" s="23"/>
      <c r="AB168" s="23"/>
      <c r="AC168" s="23"/>
      <c r="AD168" s="23"/>
      <c r="AE168" s="23"/>
      <c r="AF168" s="23"/>
      <c r="AG168" s="23"/>
    </row>
    <row r="169" spans="1:33" ht="12.75">
      <c r="A169" s="38"/>
      <c r="B169" s="38"/>
      <c r="C169" s="40"/>
      <c r="D169" s="23"/>
      <c r="E169" s="23"/>
      <c r="F169" s="23"/>
      <c r="G169" s="23"/>
      <c r="H169" s="23"/>
      <c r="I169" s="23"/>
      <c r="J169" s="23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W169" s="24"/>
      <c r="X169" s="24"/>
      <c r="Y169" s="35"/>
      <c r="Z169" s="35"/>
      <c r="AA169" s="23"/>
      <c r="AB169" s="23"/>
      <c r="AC169" s="23"/>
      <c r="AD169" s="23"/>
      <c r="AE169" s="23"/>
      <c r="AF169" s="23"/>
      <c r="AG169" s="23"/>
    </row>
    <row r="170" spans="1:33" ht="12.75">
      <c r="A170" s="24"/>
      <c r="B170" s="24"/>
      <c r="C170" s="30"/>
      <c r="D170" s="23"/>
      <c r="E170" s="23"/>
      <c r="F170" s="23"/>
      <c r="G170" s="23"/>
      <c r="H170" s="23"/>
      <c r="I170" s="23"/>
      <c r="J170" s="23"/>
      <c r="K170" s="100"/>
      <c r="L170" s="35"/>
      <c r="M170" s="35"/>
      <c r="N170" s="35"/>
      <c r="O170" s="35"/>
      <c r="P170" s="35"/>
      <c r="Q170" s="35"/>
      <c r="R170" s="35"/>
      <c r="S170" s="35"/>
      <c r="T170" s="35"/>
      <c r="W170" s="24"/>
      <c r="X170" s="24"/>
      <c r="Y170" s="35"/>
      <c r="Z170" s="35"/>
      <c r="AA170" s="23"/>
      <c r="AB170" s="23"/>
      <c r="AC170" s="23"/>
      <c r="AD170" s="23"/>
      <c r="AE170" s="23"/>
      <c r="AF170" s="23"/>
      <c r="AG170" s="23"/>
    </row>
    <row r="171" spans="1:33" ht="12.75">
      <c r="A171" s="24"/>
      <c r="B171" s="24"/>
      <c r="C171" s="30"/>
      <c r="D171" s="23"/>
      <c r="E171" s="23"/>
      <c r="F171" s="23"/>
      <c r="G171" s="23"/>
      <c r="H171" s="23"/>
      <c r="I171" s="23"/>
      <c r="J171" s="23"/>
      <c r="K171" s="100"/>
      <c r="L171" s="35"/>
      <c r="M171" s="35"/>
      <c r="N171" s="35"/>
      <c r="O171" s="35"/>
      <c r="P171" s="35"/>
      <c r="Q171" s="35"/>
      <c r="R171" s="35"/>
      <c r="S171" s="35"/>
      <c r="T171" s="35"/>
      <c r="W171" s="24"/>
      <c r="X171" s="24"/>
      <c r="Y171" s="35"/>
      <c r="Z171" s="35"/>
      <c r="AA171" s="23"/>
      <c r="AB171" s="23"/>
      <c r="AC171" s="23"/>
      <c r="AD171" s="23"/>
      <c r="AE171" s="23"/>
      <c r="AF171" s="23"/>
      <c r="AG171" s="23"/>
    </row>
    <row r="172" spans="1:33" ht="12.75">
      <c r="A172" s="24"/>
      <c r="B172" s="24"/>
      <c r="C172" s="30"/>
      <c r="D172" s="23"/>
      <c r="E172" s="23"/>
      <c r="F172" s="23"/>
      <c r="G172" s="23"/>
      <c r="H172" s="23"/>
      <c r="I172" s="23"/>
      <c r="J172" s="23"/>
      <c r="K172" s="100"/>
      <c r="L172" s="35"/>
      <c r="M172" s="35"/>
      <c r="N172" s="35"/>
      <c r="O172" s="35"/>
      <c r="P172" s="35"/>
      <c r="Q172" s="35"/>
      <c r="R172" s="35"/>
      <c r="S172" s="35"/>
      <c r="T172" s="35"/>
      <c r="W172" s="24"/>
      <c r="X172" s="24"/>
      <c r="Y172" s="35"/>
      <c r="Z172" s="35"/>
      <c r="AA172" s="23"/>
      <c r="AB172" s="23"/>
      <c r="AC172" s="23"/>
      <c r="AD172" s="23"/>
      <c r="AE172" s="23"/>
      <c r="AF172" s="23"/>
      <c r="AG172" s="23"/>
    </row>
    <row r="173" spans="1:33" ht="12.75">
      <c r="A173" s="24"/>
      <c r="B173" s="24"/>
      <c r="C173" s="30"/>
      <c r="D173" s="23"/>
      <c r="E173" s="23"/>
      <c r="F173" s="23"/>
      <c r="G173" s="23"/>
      <c r="H173" s="23"/>
      <c r="I173" s="23"/>
      <c r="J173" s="23"/>
      <c r="K173" s="100"/>
      <c r="L173" s="35"/>
      <c r="M173" s="35"/>
      <c r="N173" s="35"/>
      <c r="O173" s="35"/>
      <c r="P173" s="35"/>
      <c r="Q173" s="35"/>
      <c r="R173" s="35"/>
      <c r="S173" s="35"/>
      <c r="T173" s="35"/>
      <c r="W173" s="24"/>
      <c r="X173" s="24"/>
      <c r="Y173" s="35"/>
      <c r="Z173" s="35"/>
      <c r="AA173" s="23"/>
      <c r="AB173" s="23"/>
      <c r="AC173" s="23"/>
      <c r="AD173" s="23"/>
      <c r="AE173" s="23"/>
      <c r="AF173" s="23"/>
      <c r="AG173" s="23"/>
    </row>
    <row r="174" spans="1:33" ht="12.75">
      <c r="A174" s="24"/>
      <c r="B174" s="24"/>
      <c r="C174" s="30"/>
      <c r="D174" s="23"/>
      <c r="E174" s="23"/>
      <c r="F174" s="23"/>
      <c r="G174" s="23"/>
      <c r="H174" s="23"/>
      <c r="I174" s="23"/>
      <c r="J174" s="23"/>
      <c r="K174" s="100"/>
      <c r="L174" s="35"/>
      <c r="M174" s="35"/>
      <c r="N174" s="35"/>
      <c r="O174" s="35"/>
      <c r="P174" s="35"/>
      <c r="Q174" s="35"/>
      <c r="R174" s="35"/>
      <c r="S174" s="35"/>
      <c r="T174" s="35"/>
      <c r="W174" s="24"/>
      <c r="X174" s="24"/>
      <c r="Y174" s="35"/>
      <c r="Z174" s="35"/>
      <c r="AA174" s="23"/>
      <c r="AB174" s="23"/>
      <c r="AC174" s="23"/>
      <c r="AD174" s="23"/>
      <c r="AE174" s="23"/>
      <c r="AF174" s="23"/>
      <c r="AG174" s="23"/>
    </row>
    <row r="175" spans="1:33" ht="12.75">
      <c r="A175" s="24"/>
      <c r="B175" s="24"/>
      <c r="C175" s="30"/>
      <c r="D175" s="23"/>
      <c r="E175" s="23"/>
      <c r="F175" s="23"/>
      <c r="G175" s="23"/>
      <c r="H175" s="23"/>
      <c r="I175" s="23"/>
      <c r="J175" s="23"/>
      <c r="K175" s="100"/>
      <c r="L175" s="35"/>
      <c r="M175" s="35"/>
      <c r="N175" s="35"/>
      <c r="O175" s="35"/>
      <c r="P175" s="35"/>
      <c r="Q175" s="35"/>
      <c r="R175" s="35"/>
      <c r="S175" s="35"/>
      <c r="T175" s="35"/>
      <c r="W175" s="24"/>
      <c r="X175" s="24"/>
      <c r="Y175" s="35"/>
      <c r="Z175" s="35"/>
      <c r="AA175" s="23"/>
      <c r="AB175" s="23"/>
      <c r="AC175" s="23"/>
      <c r="AD175" s="23"/>
      <c r="AE175" s="23"/>
      <c r="AF175" s="23"/>
      <c r="AG175" s="23"/>
    </row>
    <row r="176" spans="1:33" ht="12.75">
      <c r="A176" s="24"/>
      <c r="B176" s="24"/>
      <c r="C176" s="30"/>
      <c r="D176" s="23"/>
      <c r="E176" s="23"/>
      <c r="F176" s="23"/>
      <c r="G176" s="23"/>
      <c r="H176" s="23"/>
      <c r="I176" s="23"/>
      <c r="J176" s="23"/>
      <c r="K176" s="100"/>
      <c r="L176" s="35"/>
      <c r="M176" s="35"/>
      <c r="N176" s="35"/>
      <c r="O176" s="35"/>
      <c r="P176" s="35"/>
      <c r="Q176" s="35"/>
      <c r="R176" s="35"/>
      <c r="S176" s="35"/>
      <c r="T176" s="35"/>
      <c r="W176" s="24"/>
      <c r="X176" s="24"/>
      <c r="Y176" s="35"/>
      <c r="Z176" s="35"/>
      <c r="AA176" s="23"/>
      <c r="AB176" s="23"/>
      <c r="AC176" s="23"/>
      <c r="AD176" s="23"/>
      <c r="AE176" s="23"/>
      <c r="AF176" s="23"/>
      <c r="AG176" s="23"/>
    </row>
    <row r="177" spans="1:33" ht="12.75">
      <c r="A177" s="24"/>
      <c r="B177" s="24"/>
      <c r="C177" s="30"/>
      <c r="D177" s="23"/>
      <c r="E177" s="23"/>
      <c r="F177" s="23"/>
      <c r="G177" s="23"/>
      <c r="H177" s="23"/>
      <c r="I177" s="23"/>
      <c r="J177" s="23"/>
      <c r="K177" s="100"/>
      <c r="L177" s="35"/>
      <c r="M177" s="35"/>
      <c r="N177" s="35"/>
      <c r="O177" s="35"/>
      <c r="P177" s="35"/>
      <c r="Q177" s="35"/>
      <c r="R177" s="35"/>
      <c r="S177" s="35"/>
      <c r="T177" s="35"/>
      <c r="W177" s="24"/>
      <c r="X177" s="24"/>
      <c r="Y177" s="35"/>
      <c r="Z177" s="35"/>
      <c r="AA177" s="23"/>
      <c r="AB177" s="23"/>
      <c r="AC177" s="23"/>
      <c r="AD177" s="23"/>
      <c r="AE177" s="23"/>
      <c r="AF177" s="23"/>
      <c r="AG177" s="23"/>
    </row>
    <row r="178" spans="1:24" ht="12.75">
      <c r="A178" s="24"/>
      <c r="B178" s="24"/>
      <c r="C178" s="30"/>
      <c r="D178" s="23"/>
      <c r="E178" s="23"/>
      <c r="F178" s="23"/>
      <c r="G178" s="23"/>
      <c r="H178" s="23"/>
      <c r="I178" s="23"/>
      <c r="J178" s="23"/>
      <c r="K178" s="100"/>
      <c r="L178" s="35"/>
      <c r="M178" s="35"/>
      <c r="N178" s="35"/>
      <c r="O178" s="35"/>
      <c r="P178" s="35"/>
      <c r="Q178" s="35"/>
      <c r="R178" s="35"/>
      <c r="S178" s="35"/>
      <c r="T178" s="35"/>
      <c r="W178" s="24"/>
      <c r="X178" s="24"/>
    </row>
    <row r="179" spans="1:20" ht="12.75">
      <c r="A179" s="24"/>
      <c r="B179" s="24"/>
      <c r="C179" s="30"/>
      <c r="D179" s="23"/>
      <c r="E179" s="23"/>
      <c r="F179" s="23"/>
      <c r="G179" s="23"/>
      <c r="H179" s="23"/>
      <c r="I179" s="23"/>
      <c r="J179" s="23"/>
      <c r="K179" s="100"/>
      <c r="L179" s="35"/>
      <c r="M179" s="35"/>
      <c r="N179" s="35"/>
      <c r="O179" s="35"/>
      <c r="P179" s="35"/>
      <c r="Q179" s="35"/>
      <c r="R179" s="35"/>
      <c r="S179" s="35"/>
      <c r="T179" s="35"/>
    </row>
    <row r="180" spans="1:20" ht="12.75">
      <c r="A180" s="24"/>
      <c r="B180" s="24"/>
      <c r="C180" s="30"/>
      <c r="D180" s="23"/>
      <c r="E180" s="23"/>
      <c r="F180" s="23"/>
      <c r="G180" s="23"/>
      <c r="H180" s="23"/>
      <c r="I180" s="23"/>
      <c r="J180" s="23"/>
      <c r="K180" s="100"/>
      <c r="L180" s="35"/>
      <c r="M180" s="35"/>
      <c r="N180" s="35"/>
      <c r="O180" s="35"/>
      <c r="P180" s="35"/>
      <c r="Q180" s="35"/>
      <c r="R180" s="35"/>
      <c r="S180" s="35"/>
      <c r="T180" s="35"/>
    </row>
    <row r="181" spans="1:20" ht="12.75">
      <c r="A181" s="28"/>
      <c r="B181" s="28"/>
      <c r="C181" s="31"/>
      <c r="D181" s="101"/>
      <c r="E181" s="23"/>
      <c r="F181" s="102"/>
      <c r="G181" s="23"/>
      <c r="H181" s="23"/>
      <c r="I181" s="103"/>
      <c r="J181" s="23"/>
      <c r="K181" s="104"/>
      <c r="L181" s="35"/>
      <c r="M181" s="35"/>
      <c r="N181" s="35"/>
      <c r="O181" s="35"/>
      <c r="P181" s="35"/>
      <c r="Q181" s="35"/>
      <c r="R181" s="35"/>
      <c r="S181" s="35"/>
      <c r="T181" s="35"/>
    </row>
    <row r="182" spans="1:20" ht="12.75">
      <c r="A182" s="24"/>
      <c r="B182" s="24"/>
      <c r="C182" s="30"/>
      <c r="D182" s="23"/>
      <c r="E182" s="23"/>
      <c r="F182" s="23"/>
      <c r="G182" s="23"/>
      <c r="H182" s="23"/>
      <c r="I182" s="23"/>
      <c r="J182" s="23"/>
      <c r="K182" s="100"/>
      <c r="L182" s="35"/>
      <c r="M182" s="35"/>
      <c r="N182" s="35"/>
      <c r="O182" s="35"/>
      <c r="P182" s="35"/>
      <c r="Q182" s="35"/>
      <c r="R182" s="35"/>
      <c r="S182" s="35"/>
      <c r="T182" s="35"/>
    </row>
    <row r="183" spans="1:20" ht="12.75">
      <c r="A183" s="24"/>
      <c r="B183" s="24"/>
      <c r="C183" s="30"/>
      <c r="D183" s="23"/>
      <c r="E183" s="23"/>
      <c r="F183" s="23"/>
      <c r="G183" s="23"/>
      <c r="H183" s="23"/>
      <c r="I183" s="23"/>
      <c r="J183" s="23"/>
      <c r="K183" s="100"/>
      <c r="L183" s="35"/>
      <c r="M183" s="35"/>
      <c r="N183" s="35"/>
      <c r="O183" s="35"/>
      <c r="P183" s="35"/>
      <c r="Q183" s="35"/>
      <c r="R183" s="35"/>
      <c r="S183" s="35"/>
      <c r="T183" s="35"/>
    </row>
    <row r="184" spans="1:20" ht="12.75">
      <c r="A184" s="24"/>
      <c r="B184" s="24"/>
      <c r="C184" s="30"/>
      <c r="D184" s="23"/>
      <c r="E184" s="23"/>
      <c r="F184" s="23"/>
      <c r="G184" s="23"/>
      <c r="H184" s="23"/>
      <c r="I184" s="23"/>
      <c r="J184" s="23"/>
      <c r="K184" s="100"/>
      <c r="L184" s="35"/>
      <c r="M184" s="35"/>
      <c r="N184" s="35"/>
      <c r="O184" s="35"/>
      <c r="P184" s="35"/>
      <c r="Q184" s="35"/>
      <c r="R184" s="35"/>
      <c r="S184" s="35"/>
      <c r="T184" s="35"/>
    </row>
    <row r="185" spans="1:20" ht="12.75">
      <c r="A185" s="24"/>
      <c r="B185" s="24"/>
      <c r="C185" s="30"/>
      <c r="D185" s="23"/>
      <c r="E185" s="23"/>
      <c r="F185" s="23"/>
      <c r="G185" s="23"/>
      <c r="H185" s="23"/>
      <c r="I185" s="23"/>
      <c r="J185" s="23"/>
      <c r="K185" s="100"/>
      <c r="L185" s="35"/>
      <c r="M185" s="35"/>
      <c r="N185" s="35"/>
      <c r="O185" s="35"/>
      <c r="P185" s="35"/>
      <c r="Q185" s="35"/>
      <c r="R185" s="35"/>
      <c r="S185" s="35"/>
      <c r="T185" s="35"/>
    </row>
    <row r="186" spans="1:20" ht="12.75">
      <c r="A186" s="24"/>
      <c r="B186" s="24"/>
      <c r="C186" s="30"/>
      <c r="D186" s="23"/>
      <c r="E186" s="23"/>
      <c r="F186" s="23"/>
      <c r="G186" s="23"/>
      <c r="H186" s="23"/>
      <c r="I186" s="23"/>
      <c r="J186" s="23"/>
      <c r="K186" s="100"/>
      <c r="L186" s="35"/>
      <c r="M186" s="35"/>
      <c r="N186" s="35"/>
      <c r="O186" s="35"/>
      <c r="P186" s="35"/>
      <c r="Q186" s="35"/>
      <c r="R186" s="35"/>
      <c r="S186" s="35"/>
      <c r="T186" s="35"/>
    </row>
    <row r="187" spans="1:20" ht="12.75">
      <c r="A187" s="24"/>
      <c r="B187" s="24"/>
      <c r="C187" s="30"/>
      <c r="D187" s="23"/>
      <c r="E187" s="23"/>
      <c r="F187" s="23"/>
      <c r="G187" s="23"/>
      <c r="H187" s="23"/>
      <c r="I187" s="23"/>
      <c r="J187" s="23"/>
      <c r="K187" s="100"/>
      <c r="L187" s="35"/>
      <c r="M187" s="35"/>
      <c r="N187" s="35"/>
      <c r="O187" s="35"/>
      <c r="P187" s="35"/>
      <c r="Q187" s="35"/>
      <c r="R187" s="35"/>
      <c r="S187" s="35"/>
      <c r="T187" s="35"/>
    </row>
    <row r="188" spans="1:20" ht="12.75">
      <c r="A188" s="24"/>
      <c r="B188" s="24"/>
      <c r="C188" s="30"/>
      <c r="D188" s="23"/>
      <c r="E188" s="23"/>
      <c r="F188" s="23"/>
      <c r="G188" s="23"/>
      <c r="H188" s="23"/>
      <c r="I188" s="23"/>
      <c r="J188" s="23"/>
      <c r="K188" s="100"/>
      <c r="L188" s="35"/>
      <c r="M188" s="35"/>
      <c r="N188" s="35"/>
      <c r="O188" s="35"/>
      <c r="P188" s="35"/>
      <c r="Q188" s="35"/>
      <c r="R188" s="35"/>
      <c r="S188" s="35"/>
      <c r="T188" s="35"/>
    </row>
    <row r="189" spans="1:20" ht="12.75">
      <c r="A189" s="38"/>
      <c r="B189" s="38"/>
      <c r="C189" s="35"/>
      <c r="D189" s="101"/>
      <c r="E189" s="23"/>
      <c r="F189" s="102"/>
      <c r="G189" s="23"/>
      <c r="H189" s="23"/>
      <c r="I189" s="23"/>
      <c r="J189" s="23"/>
      <c r="K189" s="35"/>
      <c r="L189" s="35"/>
      <c r="M189" s="35"/>
      <c r="N189" s="35"/>
      <c r="O189" s="35"/>
      <c r="P189" s="35"/>
      <c r="Q189" s="35"/>
      <c r="R189" s="35"/>
      <c r="S189" s="35"/>
      <c r="T189" s="35"/>
    </row>
    <row r="190" spans="1:20" ht="12.75">
      <c r="A190" s="38"/>
      <c r="B190" s="38"/>
      <c r="C190" s="40"/>
      <c r="D190" s="23"/>
      <c r="E190" s="23"/>
      <c r="F190" s="23"/>
      <c r="G190" s="23"/>
      <c r="H190" s="23"/>
      <c r="I190" s="23"/>
      <c r="J190" s="23"/>
      <c r="K190" s="35"/>
      <c r="L190" s="35"/>
      <c r="M190" s="35"/>
      <c r="N190" s="35"/>
      <c r="O190" s="35"/>
      <c r="P190" s="35"/>
      <c r="Q190" s="35"/>
      <c r="R190" s="35"/>
      <c r="S190" s="35"/>
      <c r="T190" s="35"/>
    </row>
    <row r="191" spans="1:20" ht="12.75">
      <c r="A191" s="24"/>
      <c r="B191" s="24"/>
      <c r="C191" s="30"/>
      <c r="D191" s="23"/>
      <c r="E191" s="23"/>
      <c r="F191" s="23"/>
      <c r="G191" s="23"/>
      <c r="H191" s="23"/>
      <c r="I191" s="23"/>
      <c r="J191" s="23"/>
      <c r="K191" s="100"/>
      <c r="L191" s="35"/>
      <c r="M191" s="35"/>
      <c r="N191" s="35"/>
      <c r="O191" s="35"/>
      <c r="P191" s="35"/>
      <c r="Q191" s="35"/>
      <c r="R191" s="35"/>
      <c r="S191" s="35"/>
      <c r="T191" s="35"/>
    </row>
    <row r="192" spans="1:20" ht="12.75">
      <c r="A192" s="24"/>
      <c r="B192" s="24"/>
      <c r="C192" s="30"/>
      <c r="D192" s="23"/>
      <c r="E192" s="23"/>
      <c r="F192" s="23"/>
      <c r="G192" s="23"/>
      <c r="H192" s="23"/>
      <c r="I192" s="23"/>
      <c r="J192" s="23"/>
      <c r="K192" s="100"/>
      <c r="L192" s="35"/>
      <c r="M192" s="35"/>
      <c r="N192" s="35"/>
      <c r="O192" s="35"/>
      <c r="P192" s="35"/>
      <c r="Q192" s="35"/>
      <c r="R192" s="35"/>
      <c r="S192" s="35"/>
      <c r="T192" s="35"/>
    </row>
    <row r="193" spans="1:20" ht="12.75">
      <c r="A193" s="24"/>
      <c r="B193" s="24"/>
      <c r="C193" s="30"/>
      <c r="D193" s="23"/>
      <c r="E193" s="23"/>
      <c r="F193" s="23"/>
      <c r="G193" s="23"/>
      <c r="H193" s="23"/>
      <c r="I193" s="23"/>
      <c r="J193" s="23"/>
      <c r="K193" s="100"/>
      <c r="L193" s="35"/>
      <c r="M193" s="35"/>
      <c r="N193" s="35"/>
      <c r="O193" s="35"/>
      <c r="P193" s="35"/>
      <c r="Q193" s="35"/>
      <c r="R193" s="35"/>
      <c r="S193" s="35"/>
      <c r="T193" s="35"/>
    </row>
    <row r="194" spans="1:20" ht="12.75">
      <c r="A194" s="24"/>
      <c r="B194" s="24"/>
      <c r="C194" s="30"/>
      <c r="D194" s="23"/>
      <c r="E194" s="23"/>
      <c r="F194" s="23"/>
      <c r="G194" s="23"/>
      <c r="H194" s="23"/>
      <c r="I194" s="23"/>
      <c r="J194" s="23"/>
      <c r="K194" s="100"/>
      <c r="L194" s="35"/>
      <c r="M194" s="35"/>
      <c r="N194" s="35"/>
      <c r="O194" s="35"/>
      <c r="P194" s="35"/>
      <c r="Q194" s="35"/>
      <c r="R194" s="35"/>
      <c r="S194" s="35"/>
      <c r="T194" s="35"/>
    </row>
    <row r="195" spans="1:20" ht="12.75">
      <c r="A195" s="24"/>
      <c r="B195" s="24"/>
      <c r="C195" s="30"/>
      <c r="D195" s="23"/>
      <c r="E195" s="23"/>
      <c r="F195" s="23"/>
      <c r="G195" s="23"/>
      <c r="H195" s="23"/>
      <c r="I195" s="23"/>
      <c r="J195" s="23"/>
      <c r="K195" s="100"/>
      <c r="L195" s="35"/>
      <c r="M195" s="35"/>
      <c r="N195" s="35"/>
      <c r="O195" s="35"/>
      <c r="P195" s="35"/>
      <c r="Q195" s="35"/>
      <c r="R195" s="35"/>
      <c r="S195" s="35"/>
      <c r="T195" s="35"/>
    </row>
    <row r="196" spans="1:20" ht="12.75">
      <c r="A196" s="24"/>
      <c r="B196" s="24"/>
      <c r="C196" s="30"/>
      <c r="D196" s="23"/>
      <c r="E196" s="23"/>
      <c r="F196" s="23"/>
      <c r="G196" s="23"/>
      <c r="H196" s="23"/>
      <c r="I196" s="23"/>
      <c r="J196" s="23"/>
      <c r="K196" s="100"/>
      <c r="L196" s="35"/>
      <c r="M196" s="35"/>
      <c r="N196" s="35"/>
      <c r="O196" s="35"/>
      <c r="P196" s="35"/>
      <c r="Q196" s="35"/>
      <c r="R196" s="35"/>
      <c r="S196" s="35"/>
      <c r="T196" s="35"/>
    </row>
    <row r="197" spans="1:20" ht="12.75">
      <c r="A197" s="24"/>
      <c r="B197" s="24"/>
      <c r="C197" s="30"/>
      <c r="D197" s="23"/>
      <c r="E197" s="23"/>
      <c r="F197" s="23"/>
      <c r="G197" s="23"/>
      <c r="H197" s="23"/>
      <c r="I197" s="23"/>
      <c r="J197" s="23"/>
      <c r="K197" s="100"/>
      <c r="L197" s="35"/>
      <c r="M197" s="35"/>
      <c r="N197" s="35"/>
      <c r="O197" s="35"/>
      <c r="P197" s="35"/>
      <c r="Q197" s="35"/>
      <c r="R197" s="35"/>
      <c r="S197" s="35"/>
      <c r="T197" s="35"/>
    </row>
    <row r="198" spans="1:20" ht="12.75">
      <c r="A198" s="24"/>
      <c r="B198" s="24"/>
      <c r="C198" s="30"/>
      <c r="D198" s="23"/>
      <c r="E198" s="23"/>
      <c r="F198" s="23"/>
      <c r="G198" s="23"/>
      <c r="H198" s="23"/>
      <c r="I198" s="23"/>
      <c r="J198" s="23"/>
      <c r="K198" s="100"/>
      <c r="L198" s="35"/>
      <c r="M198" s="35"/>
      <c r="N198" s="35"/>
      <c r="O198" s="35"/>
      <c r="P198" s="35"/>
      <c r="Q198" s="35"/>
      <c r="R198" s="35"/>
      <c r="S198" s="35"/>
      <c r="T198" s="35"/>
    </row>
    <row r="199" spans="1:20" ht="12.75">
      <c r="A199" s="24"/>
      <c r="B199" s="24"/>
      <c r="C199" s="30"/>
      <c r="D199" s="23"/>
      <c r="E199" s="23"/>
      <c r="F199" s="23"/>
      <c r="G199" s="23"/>
      <c r="H199" s="23"/>
      <c r="I199" s="23"/>
      <c r="J199" s="23"/>
      <c r="K199" s="100"/>
      <c r="L199" s="35"/>
      <c r="M199" s="35"/>
      <c r="N199" s="35"/>
      <c r="O199" s="35"/>
      <c r="P199" s="35"/>
      <c r="Q199" s="35"/>
      <c r="R199" s="35"/>
      <c r="S199" s="35"/>
      <c r="T199" s="35"/>
    </row>
    <row r="200" spans="1:20" ht="12.75">
      <c r="A200" s="24"/>
      <c r="B200" s="24"/>
      <c r="C200" s="30"/>
      <c r="D200" s="23"/>
      <c r="E200" s="23"/>
      <c r="F200" s="23"/>
      <c r="G200" s="23"/>
      <c r="H200" s="23"/>
      <c r="I200" s="23"/>
      <c r="J200" s="23"/>
      <c r="K200" s="100"/>
      <c r="L200" s="35"/>
      <c r="M200" s="35"/>
      <c r="N200" s="35"/>
      <c r="O200" s="35"/>
      <c r="P200" s="35"/>
      <c r="Q200" s="35"/>
      <c r="R200" s="35"/>
      <c r="S200" s="35"/>
      <c r="T200" s="35"/>
    </row>
    <row r="201" spans="1:20" ht="12.75">
      <c r="A201" s="24"/>
      <c r="B201" s="24"/>
      <c r="C201" s="30"/>
      <c r="D201" s="23"/>
      <c r="E201" s="23"/>
      <c r="F201" s="23"/>
      <c r="G201" s="23"/>
      <c r="H201" s="23"/>
      <c r="I201" s="23"/>
      <c r="J201" s="23"/>
      <c r="K201" s="100"/>
      <c r="L201" s="35"/>
      <c r="M201" s="35"/>
      <c r="N201" s="35"/>
      <c r="O201" s="35"/>
      <c r="P201" s="35"/>
      <c r="Q201" s="35"/>
      <c r="R201" s="35"/>
      <c r="S201" s="35"/>
      <c r="T201" s="35"/>
    </row>
    <row r="202" spans="1:20" ht="12.75">
      <c r="A202" s="28"/>
      <c r="B202" s="28"/>
      <c r="C202" s="31"/>
      <c r="D202" s="101"/>
      <c r="E202" s="23"/>
      <c r="F202" s="102"/>
      <c r="G202" s="23"/>
      <c r="H202" s="23"/>
      <c r="I202" s="103"/>
      <c r="J202" s="23"/>
      <c r="K202" s="104"/>
      <c r="L202" s="35"/>
      <c r="M202" s="35"/>
      <c r="N202" s="35"/>
      <c r="O202" s="35"/>
      <c r="P202" s="35"/>
      <c r="Q202" s="35"/>
      <c r="R202" s="35"/>
      <c r="S202" s="35"/>
      <c r="T202" s="35"/>
    </row>
    <row r="203" spans="1:20" ht="12.75">
      <c r="A203" s="24"/>
      <c r="B203" s="24"/>
      <c r="C203" s="30"/>
      <c r="D203" s="23"/>
      <c r="E203" s="23"/>
      <c r="F203" s="23"/>
      <c r="G203" s="23"/>
      <c r="H203" s="23"/>
      <c r="I203" s="23"/>
      <c r="J203" s="23"/>
      <c r="K203" s="100"/>
      <c r="L203" s="35"/>
      <c r="M203" s="35"/>
      <c r="N203" s="35"/>
      <c r="O203" s="35"/>
      <c r="P203" s="35"/>
      <c r="Q203" s="35"/>
      <c r="R203" s="35"/>
      <c r="S203" s="35"/>
      <c r="T203" s="35"/>
    </row>
    <row r="204" spans="1:20" ht="12.75">
      <c r="A204" s="24"/>
      <c r="B204" s="24"/>
      <c r="C204" s="30"/>
      <c r="D204" s="23"/>
      <c r="E204" s="23"/>
      <c r="F204" s="23"/>
      <c r="G204" s="23"/>
      <c r="H204" s="23"/>
      <c r="I204" s="23"/>
      <c r="J204" s="23"/>
      <c r="K204" s="100"/>
      <c r="L204" s="35"/>
      <c r="M204" s="35"/>
      <c r="N204" s="35"/>
      <c r="O204" s="35"/>
      <c r="P204" s="35"/>
      <c r="Q204" s="35"/>
      <c r="R204" s="35"/>
      <c r="S204" s="35"/>
      <c r="T204" s="35"/>
    </row>
    <row r="205" spans="1:20" ht="12.75">
      <c r="A205" s="24"/>
      <c r="B205" s="24"/>
      <c r="C205" s="30"/>
      <c r="D205" s="23"/>
      <c r="E205" s="23"/>
      <c r="F205" s="23"/>
      <c r="G205" s="23"/>
      <c r="H205" s="23"/>
      <c r="I205" s="23"/>
      <c r="J205" s="23"/>
      <c r="K205" s="100"/>
      <c r="L205" s="35"/>
      <c r="M205" s="35"/>
      <c r="N205" s="35"/>
      <c r="O205" s="35"/>
      <c r="P205" s="35"/>
      <c r="Q205" s="35"/>
      <c r="R205" s="35"/>
      <c r="S205" s="35"/>
      <c r="T205" s="35"/>
    </row>
    <row r="206" spans="1:20" ht="12.75">
      <c r="A206" s="24"/>
      <c r="B206" s="24"/>
      <c r="C206" s="30"/>
      <c r="D206" s="23"/>
      <c r="E206" s="23"/>
      <c r="F206" s="23"/>
      <c r="G206" s="23"/>
      <c r="H206" s="23"/>
      <c r="I206" s="23"/>
      <c r="J206" s="23"/>
      <c r="K206" s="100"/>
      <c r="L206" s="35"/>
      <c r="M206" s="35"/>
      <c r="N206" s="35"/>
      <c r="O206" s="35"/>
      <c r="P206" s="35"/>
      <c r="Q206" s="35"/>
      <c r="R206" s="35"/>
      <c r="S206" s="35"/>
      <c r="T206" s="35"/>
    </row>
    <row r="207" spans="1:20" ht="12.75">
      <c r="A207" s="24"/>
      <c r="B207" s="24"/>
      <c r="C207" s="30"/>
      <c r="D207" s="23"/>
      <c r="E207" s="23"/>
      <c r="F207" s="23"/>
      <c r="G207" s="23"/>
      <c r="H207" s="23"/>
      <c r="I207" s="23"/>
      <c r="J207" s="23"/>
      <c r="K207" s="100"/>
      <c r="L207" s="35"/>
      <c r="M207" s="35"/>
      <c r="N207" s="35"/>
      <c r="O207" s="35"/>
      <c r="P207" s="35"/>
      <c r="Q207" s="35"/>
      <c r="R207" s="35"/>
      <c r="S207" s="35"/>
      <c r="T207" s="35"/>
    </row>
    <row r="208" spans="1:20" ht="12.75">
      <c r="A208" s="24"/>
      <c r="B208" s="24"/>
      <c r="C208" s="30"/>
      <c r="D208" s="23"/>
      <c r="E208" s="23"/>
      <c r="F208" s="23"/>
      <c r="G208" s="23"/>
      <c r="H208" s="23"/>
      <c r="I208" s="23"/>
      <c r="J208" s="23"/>
      <c r="K208" s="100"/>
      <c r="L208" s="35"/>
      <c r="M208" s="35"/>
      <c r="N208" s="35"/>
      <c r="O208" s="35"/>
      <c r="P208" s="35"/>
      <c r="Q208" s="35"/>
      <c r="R208" s="35"/>
      <c r="S208" s="35"/>
      <c r="T208" s="35"/>
    </row>
    <row r="209" spans="1:20" ht="12.75">
      <c r="A209" s="24"/>
      <c r="B209" s="24"/>
      <c r="C209" s="30"/>
      <c r="D209" s="23"/>
      <c r="E209" s="23"/>
      <c r="F209" s="23"/>
      <c r="G209" s="23"/>
      <c r="H209" s="23"/>
      <c r="I209" s="23"/>
      <c r="J209" s="23"/>
      <c r="K209" s="100"/>
      <c r="L209" s="35"/>
      <c r="M209" s="35"/>
      <c r="N209" s="35"/>
      <c r="O209" s="35"/>
      <c r="P209" s="35"/>
      <c r="Q209" s="35"/>
      <c r="R209" s="35"/>
      <c r="S209" s="35"/>
      <c r="T209" s="35"/>
    </row>
    <row r="210" spans="1:20" ht="12.75">
      <c r="A210" s="38"/>
      <c r="B210" s="38"/>
      <c r="C210" s="35"/>
      <c r="D210" s="101"/>
      <c r="E210" s="23"/>
      <c r="F210" s="102"/>
      <c r="G210" s="23"/>
      <c r="H210" s="23"/>
      <c r="I210" s="23"/>
      <c r="J210" s="23"/>
      <c r="K210" s="35"/>
      <c r="L210" s="35"/>
      <c r="M210" s="35"/>
      <c r="N210" s="35"/>
      <c r="O210" s="35"/>
      <c r="P210" s="35"/>
      <c r="Q210" s="35"/>
      <c r="R210" s="35"/>
      <c r="S210" s="35"/>
      <c r="T210" s="35"/>
    </row>
    <row r="211" spans="1:20" ht="12.75">
      <c r="A211" s="38"/>
      <c r="B211" s="38"/>
      <c r="C211" s="40"/>
      <c r="D211" s="23"/>
      <c r="E211" s="23"/>
      <c r="F211" s="23"/>
      <c r="G211" s="23"/>
      <c r="H211" s="23"/>
      <c r="I211" s="23"/>
      <c r="J211" s="23"/>
      <c r="K211" s="35"/>
      <c r="L211" s="35"/>
      <c r="M211" s="35"/>
      <c r="N211" s="35"/>
      <c r="O211" s="35"/>
      <c r="P211" s="35"/>
      <c r="Q211" s="35"/>
      <c r="R211" s="35"/>
      <c r="S211" s="35"/>
      <c r="T211" s="35"/>
    </row>
    <row r="212" spans="1:20" ht="12.75">
      <c r="A212" s="24"/>
      <c r="B212" s="24"/>
      <c r="C212" s="35"/>
      <c r="D212" s="23"/>
      <c r="E212" s="23"/>
      <c r="F212" s="23"/>
      <c r="G212" s="23"/>
      <c r="H212" s="23"/>
      <c r="I212" s="23"/>
      <c r="J212" s="23"/>
      <c r="K212" s="100"/>
      <c r="L212" s="35"/>
      <c r="M212" s="35"/>
      <c r="N212" s="35"/>
      <c r="O212" s="35"/>
      <c r="P212" s="35"/>
      <c r="Q212" s="35"/>
      <c r="R212" s="35"/>
      <c r="S212" s="35"/>
      <c r="T212" s="35"/>
    </row>
    <row r="213" spans="1:20" ht="12.75">
      <c r="A213" s="24"/>
      <c r="B213" s="24"/>
      <c r="C213" s="35"/>
      <c r="D213" s="23"/>
      <c r="E213" s="23"/>
      <c r="F213" s="23"/>
      <c r="G213" s="23"/>
      <c r="H213" s="23"/>
      <c r="I213" s="23"/>
      <c r="J213" s="23"/>
      <c r="K213" s="100"/>
      <c r="L213" s="35"/>
      <c r="M213" s="35"/>
      <c r="N213" s="35"/>
      <c r="O213" s="35"/>
      <c r="P213" s="35"/>
      <c r="Q213" s="35"/>
      <c r="R213" s="35"/>
      <c r="S213" s="35"/>
      <c r="T213" s="35"/>
    </row>
    <row r="214" spans="1:20" ht="12.75">
      <c r="A214" s="24"/>
      <c r="B214" s="24"/>
      <c r="C214" s="35"/>
      <c r="D214" s="23"/>
      <c r="E214" s="23"/>
      <c r="F214" s="23"/>
      <c r="G214" s="23"/>
      <c r="H214" s="23"/>
      <c r="I214" s="23"/>
      <c r="J214" s="23"/>
      <c r="K214" s="100"/>
      <c r="L214" s="35"/>
      <c r="M214" s="35"/>
      <c r="N214" s="35"/>
      <c r="O214" s="35"/>
      <c r="P214" s="35"/>
      <c r="Q214" s="35"/>
      <c r="R214" s="35"/>
      <c r="S214" s="35"/>
      <c r="T214" s="35"/>
    </row>
    <row r="215" spans="1:20" ht="12.75">
      <c r="A215" s="24"/>
      <c r="B215" s="24"/>
      <c r="C215" s="35"/>
      <c r="D215" s="23"/>
      <c r="E215" s="23"/>
      <c r="F215" s="23"/>
      <c r="G215" s="23"/>
      <c r="H215" s="23"/>
      <c r="I215" s="23"/>
      <c r="J215" s="23"/>
      <c r="K215" s="100"/>
      <c r="L215" s="35"/>
      <c r="M215" s="35"/>
      <c r="N215" s="35"/>
      <c r="O215" s="35"/>
      <c r="P215" s="35"/>
      <c r="Q215" s="35"/>
      <c r="R215" s="35"/>
      <c r="S215" s="35"/>
      <c r="T215" s="35"/>
    </row>
    <row r="216" spans="1:20" ht="12.75">
      <c r="A216" s="24"/>
      <c r="B216" s="24"/>
      <c r="C216" s="35"/>
      <c r="D216" s="23"/>
      <c r="E216" s="23"/>
      <c r="F216" s="23"/>
      <c r="G216" s="23"/>
      <c r="H216" s="23"/>
      <c r="I216" s="23"/>
      <c r="J216" s="23"/>
      <c r="K216" s="100"/>
      <c r="L216" s="35"/>
      <c r="M216" s="35"/>
      <c r="N216" s="35"/>
      <c r="O216" s="35"/>
      <c r="P216" s="35"/>
      <c r="Q216" s="35"/>
      <c r="R216" s="35"/>
      <c r="S216" s="35"/>
      <c r="T216" s="35"/>
    </row>
    <row r="217" spans="1:20" ht="12.75">
      <c r="A217" s="24"/>
      <c r="B217" s="24"/>
      <c r="C217" s="35"/>
      <c r="D217" s="23"/>
      <c r="E217" s="23"/>
      <c r="F217" s="23"/>
      <c r="G217" s="23"/>
      <c r="H217" s="23"/>
      <c r="I217" s="23"/>
      <c r="J217" s="23"/>
      <c r="K217" s="100"/>
      <c r="L217" s="35"/>
      <c r="M217" s="35"/>
      <c r="N217" s="35"/>
      <c r="O217" s="35"/>
      <c r="P217" s="35"/>
      <c r="Q217" s="35"/>
      <c r="R217" s="35"/>
      <c r="S217" s="35"/>
      <c r="T217" s="35"/>
    </row>
    <row r="218" spans="1:20" ht="12.75">
      <c r="A218" s="24"/>
      <c r="B218" s="24"/>
      <c r="C218" s="35"/>
      <c r="D218" s="23"/>
      <c r="E218" s="23"/>
      <c r="F218" s="23"/>
      <c r="G218" s="23"/>
      <c r="H218" s="23"/>
      <c r="I218" s="23"/>
      <c r="J218" s="23"/>
      <c r="K218" s="100"/>
      <c r="L218" s="35"/>
      <c r="M218" s="35"/>
      <c r="N218" s="35"/>
      <c r="O218" s="35"/>
      <c r="P218" s="35"/>
      <c r="Q218" s="35"/>
      <c r="R218" s="35"/>
      <c r="S218" s="35"/>
      <c r="T218" s="35"/>
    </row>
    <row r="219" spans="1:20" ht="12.75">
      <c r="A219" s="24"/>
      <c r="B219" s="24"/>
      <c r="C219" s="35"/>
      <c r="D219" s="23"/>
      <c r="E219" s="23"/>
      <c r="F219" s="23"/>
      <c r="G219" s="23"/>
      <c r="H219" s="23"/>
      <c r="I219" s="23"/>
      <c r="J219" s="23"/>
      <c r="K219" s="100"/>
      <c r="L219" s="35"/>
      <c r="M219" s="35"/>
      <c r="N219" s="35"/>
      <c r="O219" s="35"/>
      <c r="P219" s="35"/>
      <c r="Q219" s="35"/>
      <c r="R219" s="35"/>
      <c r="S219" s="35"/>
      <c r="T219" s="35"/>
    </row>
    <row r="220" spans="1:20" ht="12.75">
      <c r="A220" s="24"/>
      <c r="B220" s="24"/>
      <c r="C220" s="35"/>
      <c r="D220" s="23"/>
      <c r="E220" s="23"/>
      <c r="F220" s="23"/>
      <c r="G220" s="23"/>
      <c r="H220" s="23"/>
      <c r="I220" s="23"/>
      <c r="J220" s="23"/>
      <c r="K220" s="100"/>
      <c r="L220" s="35"/>
      <c r="M220" s="35"/>
      <c r="N220" s="35"/>
      <c r="O220" s="35"/>
      <c r="P220" s="35"/>
      <c r="Q220" s="35"/>
      <c r="R220" s="35"/>
      <c r="S220" s="35"/>
      <c r="T220" s="35"/>
    </row>
    <row r="221" spans="1:20" ht="12.75">
      <c r="A221" s="24"/>
      <c r="B221" s="24"/>
      <c r="C221" s="35"/>
      <c r="D221" s="23"/>
      <c r="E221" s="23"/>
      <c r="F221" s="23"/>
      <c r="G221" s="23"/>
      <c r="H221" s="23"/>
      <c r="I221" s="23"/>
      <c r="J221" s="23"/>
      <c r="K221" s="100"/>
      <c r="L221" s="35"/>
      <c r="M221" s="35"/>
      <c r="N221" s="35"/>
      <c r="O221" s="35"/>
      <c r="P221" s="35"/>
      <c r="Q221" s="35"/>
      <c r="R221" s="35"/>
      <c r="S221" s="35"/>
      <c r="T221" s="35"/>
    </row>
    <row r="222" spans="1:20" ht="12.75">
      <c r="A222" s="24"/>
      <c r="B222" s="24"/>
      <c r="C222" s="35"/>
      <c r="D222" s="23"/>
      <c r="E222" s="23"/>
      <c r="F222" s="23"/>
      <c r="G222" s="23"/>
      <c r="H222" s="23"/>
      <c r="I222" s="23"/>
      <c r="J222" s="23"/>
      <c r="K222" s="100"/>
      <c r="L222" s="35"/>
      <c r="M222" s="35"/>
      <c r="N222" s="35"/>
      <c r="O222" s="35"/>
      <c r="P222" s="35"/>
      <c r="Q222" s="35"/>
      <c r="R222" s="35"/>
      <c r="S222" s="35"/>
      <c r="T222" s="35"/>
    </row>
    <row r="223" spans="1:20" ht="12.75">
      <c r="A223" s="28"/>
      <c r="B223" s="28"/>
      <c r="C223" s="31"/>
      <c r="D223" s="101"/>
      <c r="E223" s="23"/>
      <c r="F223" s="102"/>
      <c r="G223" s="23"/>
      <c r="H223" s="23"/>
      <c r="I223" s="103"/>
      <c r="J223" s="23"/>
      <c r="K223" s="104"/>
      <c r="L223" s="35"/>
      <c r="M223" s="35"/>
      <c r="N223" s="35"/>
      <c r="O223" s="35"/>
      <c r="P223" s="35"/>
      <c r="Q223" s="35"/>
      <c r="R223" s="35"/>
      <c r="S223" s="35"/>
      <c r="T223" s="35"/>
    </row>
    <row r="224" spans="1:20" ht="12.75">
      <c r="A224" s="24"/>
      <c r="B224" s="24"/>
      <c r="C224" s="35"/>
      <c r="D224" s="23"/>
      <c r="E224" s="23"/>
      <c r="F224" s="23"/>
      <c r="G224" s="23"/>
      <c r="H224" s="23"/>
      <c r="I224" s="23"/>
      <c r="J224" s="23"/>
      <c r="K224" s="100"/>
      <c r="L224" s="35"/>
      <c r="M224" s="35"/>
      <c r="N224" s="35"/>
      <c r="O224" s="35"/>
      <c r="P224" s="35"/>
      <c r="Q224" s="35"/>
      <c r="R224" s="35"/>
      <c r="S224" s="35"/>
      <c r="T224" s="35"/>
    </row>
    <row r="225" spans="1:20" ht="12.75">
      <c r="A225" s="24"/>
      <c r="B225" s="24"/>
      <c r="C225" s="35"/>
      <c r="D225" s="23"/>
      <c r="E225" s="23"/>
      <c r="F225" s="23"/>
      <c r="G225" s="23"/>
      <c r="H225" s="23"/>
      <c r="I225" s="23"/>
      <c r="J225" s="23"/>
      <c r="K225" s="100"/>
      <c r="L225" s="35"/>
      <c r="M225" s="35"/>
      <c r="N225" s="35"/>
      <c r="O225" s="35"/>
      <c r="P225" s="35"/>
      <c r="Q225" s="35"/>
      <c r="R225" s="35"/>
      <c r="S225" s="35"/>
      <c r="T225" s="35"/>
    </row>
    <row r="226" spans="1:20" ht="12.75">
      <c r="A226" s="24"/>
      <c r="B226" s="24"/>
      <c r="C226" s="35"/>
      <c r="D226" s="23"/>
      <c r="E226" s="23"/>
      <c r="F226" s="23"/>
      <c r="G226" s="23"/>
      <c r="H226" s="23"/>
      <c r="I226" s="23"/>
      <c r="J226" s="23"/>
      <c r="K226" s="100"/>
      <c r="L226" s="35"/>
      <c r="M226" s="35"/>
      <c r="N226" s="35"/>
      <c r="O226" s="35"/>
      <c r="P226" s="35"/>
      <c r="Q226" s="35"/>
      <c r="R226" s="35"/>
      <c r="S226" s="35"/>
      <c r="T226" s="35"/>
    </row>
    <row r="227" spans="1:20" ht="12.75">
      <c r="A227" s="24"/>
      <c r="B227" s="24"/>
      <c r="C227" s="35"/>
      <c r="D227" s="23"/>
      <c r="E227" s="23"/>
      <c r="F227" s="23"/>
      <c r="G227" s="23"/>
      <c r="H227" s="23"/>
      <c r="I227" s="23"/>
      <c r="J227" s="23"/>
      <c r="K227" s="100"/>
      <c r="L227" s="35"/>
      <c r="M227" s="35"/>
      <c r="N227" s="35"/>
      <c r="O227" s="35"/>
      <c r="P227" s="35"/>
      <c r="Q227" s="35"/>
      <c r="R227" s="35"/>
      <c r="S227" s="35"/>
      <c r="T227" s="35"/>
    </row>
    <row r="228" spans="1:20" ht="12.75">
      <c r="A228" s="24"/>
      <c r="B228" s="24"/>
      <c r="C228" s="35"/>
      <c r="D228" s="23"/>
      <c r="E228" s="23"/>
      <c r="F228" s="23"/>
      <c r="G228" s="23"/>
      <c r="H228" s="23"/>
      <c r="I228" s="23"/>
      <c r="J228" s="23"/>
      <c r="K228" s="100"/>
      <c r="L228" s="35"/>
      <c r="M228" s="35"/>
      <c r="N228" s="35"/>
      <c r="O228" s="35"/>
      <c r="P228" s="35"/>
      <c r="Q228" s="35"/>
      <c r="R228" s="35"/>
      <c r="S228" s="35"/>
      <c r="T228" s="35"/>
    </row>
    <row r="229" spans="1:20" ht="12.75">
      <c r="A229" s="24"/>
      <c r="B229" s="24"/>
      <c r="C229" s="35"/>
      <c r="D229" s="23"/>
      <c r="E229" s="23"/>
      <c r="F229" s="23"/>
      <c r="G229" s="23"/>
      <c r="H229" s="23"/>
      <c r="I229" s="23"/>
      <c r="J229" s="23"/>
      <c r="K229" s="100"/>
      <c r="L229" s="35"/>
      <c r="M229" s="35"/>
      <c r="N229" s="35"/>
      <c r="O229" s="35"/>
      <c r="P229" s="35"/>
      <c r="Q229" s="35"/>
      <c r="R229" s="35"/>
      <c r="S229" s="35"/>
      <c r="T229" s="35"/>
    </row>
    <row r="230" spans="1:20" ht="12.75">
      <c r="A230" s="24"/>
      <c r="B230" s="24"/>
      <c r="C230" s="35"/>
      <c r="D230" s="23"/>
      <c r="E230" s="23"/>
      <c r="F230" s="23"/>
      <c r="G230" s="23"/>
      <c r="H230" s="23"/>
      <c r="I230" s="23"/>
      <c r="J230" s="23"/>
      <c r="K230" s="100"/>
      <c r="L230" s="35"/>
      <c r="M230" s="35"/>
      <c r="N230" s="35"/>
      <c r="O230" s="35"/>
      <c r="P230" s="35"/>
      <c r="Q230" s="35"/>
      <c r="R230" s="35"/>
      <c r="S230" s="35"/>
      <c r="T230" s="35"/>
    </row>
    <row r="231" spans="1:20" ht="12.75">
      <c r="A231" s="38"/>
      <c r="B231" s="38"/>
      <c r="C231" s="35"/>
      <c r="D231" s="101"/>
      <c r="E231" s="23"/>
      <c r="F231" s="102"/>
      <c r="G231" s="23"/>
      <c r="H231" s="23"/>
      <c r="I231" s="23"/>
      <c r="J231" s="23"/>
      <c r="K231" s="35"/>
      <c r="L231" s="35"/>
      <c r="M231" s="35"/>
      <c r="N231" s="35"/>
      <c r="O231" s="35"/>
      <c r="P231" s="35"/>
      <c r="Q231" s="35"/>
      <c r="R231" s="35"/>
      <c r="S231" s="35"/>
      <c r="T231" s="35"/>
    </row>
    <row r="232" spans="1:20" ht="12.75">
      <c r="A232" s="38"/>
      <c r="B232" s="38"/>
      <c r="C232" s="40"/>
      <c r="D232" s="23"/>
      <c r="E232" s="23"/>
      <c r="F232" s="23"/>
      <c r="G232" s="23"/>
      <c r="H232" s="23"/>
      <c r="I232" s="23"/>
      <c r="J232" s="23"/>
      <c r="K232" s="35"/>
      <c r="L232" s="35"/>
      <c r="M232" s="35"/>
      <c r="N232" s="35"/>
      <c r="O232" s="35"/>
      <c r="P232" s="35"/>
      <c r="Q232" s="35"/>
      <c r="R232" s="35"/>
      <c r="S232" s="35"/>
      <c r="T232" s="35"/>
    </row>
    <row r="233" spans="1:20" ht="12.75">
      <c r="A233" s="24"/>
      <c r="B233" s="24"/>
      <c r="C233" s="35"/>
      <c r="D233" s="23"/>
      <c r="E233" s="23"/>
      <c r="F233" s="23"/>
      <c r="G233" s="23"/>
      <c r="H233" s="23"/>
      <c r="I233" s="23"/>
      <c r="J233" s="23"/>
      <c r="K233" s="100"/>
      <c r="L233" s="35"/>
      <c r="M233" s="35"/>
      <c r="N233" s="35"/>
      <c r="O233" s="35"/>
      <c r="P233" s="35"/>
      <c r="Q233" s="35"/>
      <c r="R233" s="35"/>
      <c r="S233" s="35"/>
      <c r="T233" s="35"/>
    </row>
    <row r="234" spans="1:20" ht="12.75">
      <c r="A234" s="24"/>
      <c r="B234" s="24"/>
      <c r="C234" s="35"/>
      <c r="D234" s="23"/>
      <c r="E234" s="23"/>
      <c r="F234" s="23"/>
      <c r="G234" s="23"/>
      <c r="H234" s="23"/>
      <c r="I234" s="23"/>
      <c r="J234" s="23"/>
      <c r="K234" s="100"/>
      <c r="L234" s="35"/>
      <c r="M234" s="35"/>
      <c r="N234" s="35"/>
      <c r="O234" s="35"/>
      <c r="P234" s="35"/>
      <c r="Q234" s="35"/>
      <c r="R234" s="35"/>
      <c r="S234" s="35"/>
      <c r="T234" s="35"/>
    </row>
    <row r="235" spans="1:20" ht="12.75">
      <c r="A235" s="24"/>
      <c r="B235" s="24"/>
      <c r="C235" s="35"/>
      <c r="D235" s="23"/>
      <c r="E235" s="23"/>
      <c r="F235" s="23"/>
      <c r="G235" s="23"/>
      <c r="H235" s="23"/>
      <c r="I235" s="23"/>
      <c r="J235" s="23"/>
      <c r="K235" s="100"/>
      <c r="L235" s="35"/>
      <c r="M235" s="35"/>
      <c r="N235" s="35"/>
      <c r="O235" s="35"/>
      <c r="P235" s="35"/>
      <c r="Q235" s="35"/>
      <c r="R235" s="35"/>
      <c r="S235" s="35"/>
      <c r="T235" s="35"/>
    </row>
    <row r="236" spans="1:20" ht="12.75">
      <c r="A236" s="24"/>
      <c r="B236" s="24"/>
      <c r="C236" s="35"/>
      <c r="D236" s="23"/>
      <c r="E236" s="23"/>
      <c r="F236" s="23"/>
      <c r="G236" s="23"/>
      <c r="H236" s="23"/>
      <c r="I236" s="23"/>
      <c r="J236" s="23"/>
      <c r="K236" s="100"/>
      <c r="L236" s="35"/>
      <c r="M236" s="35"/>
      <c r="N236" s="35"/>
      <c r="O236" s="35"/>
      <c r="P236" s="35"/>
      <c r="Q236" s="35"/>
      <c r="R236" s="35"/>
      <c r="S236" s="35"/>
      <c r="T236" s="35"/>
    </row>
    <row r="237" spans="1:20" ht="12.75">
      <c r="A237" s="24"/>
      <c r="B237" s="24"/>
      <c r="C237" s="35"/>
      <c r="D237" s="23"/>
      <c r="E237" s="23"/>
      <c r="F237" s="23"/>
      <c r="G237" s="23"/>
      <c r="H237" s="23"/>
      <c r="I237" s="23"/>
      <c r="J237" s="23"/>
      <c r="K237" s="100"/>
      <c r="L237" s="35"/>
      <c r="M237" s="35"/>
      <c r="N237" s="35"/>
      <c r="O237" s="35"/>
      <c r="P237" s="35"/>
      <c r="Q237" s="35"/>
      <c r="R237" s="35"/>
      <c r="S237" s="35"/>
      <c r="T237" s="35"/>
    </row>
    <row r="238" spans="1:20" ht="12.75">
      <c r="A238" s="24"/>
      <c r="B238" s="24"/>
      <c r="C238" s="35"/>
      <c r="D238" s="23"/>
      <c r="E238" s="23"/>
      <c r="F238" s="23"/>
      <c r="G238" s="23"/>
      <c r="H238" s="23"/>
      <c r="I238" s="23"/>
      <c r="J238" s="23"/>
      <c r="K238" s="100"/>
      <c r="L238" s="35"/>
      <c r="M238" s="35"/>
      <c r="N238" s="35"/>
      <c r="O238" s="35"/>
      <c r="P238" s="35"/>
      <c r="Q238" s="35"/>
      <c r="R238" s="35"/>
      <c r="S238" s="35"/>
      <c r="T238" s="35"/>
    </row>
    <row r="239" spans="1:20" ht="12.75">
      <c r="A239" s="24"/>
      <c r="B239" s="24"/>
      <c r="C239" s="35"/>
      <c r="D239" s="23"/>
      <c r="E239" s="23"/>
      <c r="F239" s="23"/>
      <c r="G239" s="23"/>
      <c r="H239" s="23"/>
      <c r="I239" s="23"/>
      <c r="J239" s="23"/>
      <c r="K239" s="100"/>
      <c r="L239" s="35"/>
      <c r="M239" s="35"/>
      <c r="N239" s="35"/>
      <c r="O239" s="35"/>
      <c r="P239" s="35"/>
      <c r="Q239" s="35"/>
      <c r="R239" s="35"/>
      <c r="S239" s="35"/>
      <c r="T239" s="35"/>
    </row>
    <row r="240" spans="1:20" ht="12.75">
      <c r="A240" s="24"/>
      <c r="B240" s="24"/>
      <c r="C240" s="35"/>
      <c r="D240" s="23"/>
      <c r="E240" s="23"/>
      <c r="F240" s="23"/>
      <c r="G240" s="23"/>
      <c r="H240" s="23"/>
      <c r="I240" s="23"/>
      <c r="J240" s="23"/>
      <c r="K240" s="100"/>
      <c r="L240" s="35"/>
      <c r="M240" s="35"/>
      <c r="N240" s="35"/>
      <c r="O240" s="35"/>
      <c r="P240" s="35"/>
      <c r="Q240" s="35"/>
      <c r="R240" s="35"/>
      <c r="S240" s="35"/>
      <c r="T240" s="35"/>
    </row>
    <row r="241" spans="1:20" ht="12.75">
      <c r="A241" s="24"/>
      <c r="B241" s="24"/>
      <c r="C241" s="35"/>
      <c r="D241" s="23"/>
      <c r="E241" s="23"/>
      <c r="F241" s="23"/>
      <c r="G241" s="23"/>
      <c r="H241" s="23"/>
      <c r="I241" s="23"/>
      <c r="J241" s="23"/>
      <c r="K241" s="100"/>
      <c r="L241" s="35"/>
      <c r="M241" s="35"/>
      <c r="N241" s="35"/>
      <c r="O241" s="35"/>
      <c r="P241" s="35"/>
      <c r="Q241" s="35"/>
      <c r="R241" s="35"/>
      <c r="S241" s="35"/>
      <c r="T241" s="35"/>
    </row>
    <row r="242" spans="1:20" ht="12.75">
      <c r="A242" s="24"/>
      <c r="B242" s="24"/>
      <c r="C242" s="35"/>
      <c r="D242" s="23"/>
      <c r="E242" s="23"/>
      <c r="F242" s="23"/>
      <c r="G242" s="23"/>
      <c r="H242" s="23"/>
      <c r="I242" s="23"/>
      <c r="J242" s="23"/>
      <c r="K242" s="100"/>
      <c r="L242" s="35"/>
      <c r="M242" s="35"/>
      <c r="N242" s="35"/>
      <c r="O242" s="35"/>
      <c r="P242" s="35"/>
      <c r="Q242" s="35"/>
      <c r="R242" s="35"/>
      <c r="S242" s="35"/>
      <c r="T242" s="35"/>
    </row>
    <row r="243" spans="1:20" ht="12.75">
      <c r="A243" s="24"/>
      <c r="B243" s="24"/>
      <c r="C243" s="35"/>
      <c r="D243" s="23"/>
      <c r="E243" s="23"/>
      <c r="F243" s="23"/>
      <c r="G243" s="23"/>
      <c r="H243" s="23"/>
      <c r="I243" s="23"/>
      <c r="J243" s="23"/>
      <c r="K243" s="100"/>
      <c r="L243" s="35"/>
      <c r="M243" s="35"/>
      <c r="N243" s="35"/>
      <c r="O243" s="35"/>
      <c r="P243" s="35"/>
      <c r="Q243" s="35"/>
      <c r="R243" s="35"/>
      <c r="S243" s="35"/>
      <c r="T243" s="35"/>
    </row>
    <row r="244" spans="1:20" ht="12.75">
      <c r="A244" s="28"/>
      <c r="B244" s="28"/>
      <c r="C244" s="31"/>
      <c r="D244" s="101"/>
      <c r="E244" s="23"/>
      <c r="F244" s="102"/>
      <c r="G244" s="23"/>
      <c r="H244" s="23"/>
      <c r="I244" s="103"/>
      <c r="J244" s="23"/>
      <c r="K244" s="104"/>
      <c r="L244" s="35"/>
      <c r="M244" s="35"/>
      <c r="N244" s="35"/>
      <c r="O244" s="35"/>
      <c r="P244" s="35"/>
      <c r="Q244" s="35"/>
      <c r="R244" s="35"/>
      <c r="S244" s="35"/>
      <c r="T244" s="35"/>
    </row>
    <row r="245" spans="1:20" ht="12.75">
      <c r="A245" s="24"/>
      <c r="B245" s="24"/>
      <c r="C245" s="35"/>
      <c r="D245" s="23"/>
      <c r="E245" s="23"/>
      <c r="F245" s="23"/>
      <c r="G245" s="23"/>
      <c r="H245" s="23"/>
      <c r="I245" s="23"/>
      <c r="J245" s="23"/>
      <c r="K245" s="100"/>
      <c r="L245" s="35"/>
      <c r="M245" s="35"/>
      <c r="N245" s="35"/>
      <c r="O245" s="35"/>
      <c r="P245" s="35"/>
      <c r="Q245" s="35"/>
      <c r="R245" s="35"/>
      <c r="S245" s="35"/>
      <c r="T245" s="35"/>
    </row>
    <row r="246" spans="1:20" ht="12.75">
      <c r="A246" s="24"/>
      <c r="B246" s="24"/>
      <c r="C246" s="35"/>
      <c r="D246" s="23"/>
      <c r="E246" s="23"/>
      <c r="F246" s="23"/>
      <c r="G246" s="23"/>
      <c r="H246" s="23"/>
      <c r="I246" s="23"/>
      <c r="J246" s="23"/>
      <c r="K246" s="100"/>
      <c r="L246" s="35"/>
      <c r="M246" s="35"/>
      <c r="N246" s="35"/>
      <c r="O246" s="35"/>
      <c r="P246" s="35"/>
      <c r="Q246" s="35"/>
      <c r="R246" s="35"/>
      <c r="S246" s="35"/>
      <c r="T246" s="35"/>
    </row>
    <row r="247" spans="1:20" ht="12.75">
      <c r="A247" s="24"/>
      <c r="B247" s="24"/>
      <c r="C247" s="35"/>
      <c r="D247" s="23"/>
      <c r="E247" s="23"/>
      <c r="F247" s="23"/>
      <c r="G247" s="23"/>
      <c r="H247" s="23"/>
      <c r="I247" s="23"/>
      <c r="J247" s="23"/>
      <c r="K247" s="100"/>
      <c r="L247" s="35"/>
      <c r="M247" s="35"/>
      <c r="N247" s="35"/>
      <c r="O247" s="35"/>
      <c r="P247" s="35"/>
      <c r="Q247" s="35"/>
      <c r="R247" s="35"/>
      <c r="S247" s="35"/>
      <c r="T247" s="35"/>
    </row>
    <row r="248" spans="1:20" ht="12.75">
      <c r="A248" s="24"/>
      <c r="B248" s="24"/>
      <c r="C248" s="35"/>
      <c r="D248" s="23"/>
      <c r="E248" s="23"/>
      <c r="F248" s="23"/>
      <c r="G248" s="23"/>
      <c r="H248" s="23"/>
      <c r="I248" s="23"/>
      <c r="J248" s="23"/>
      <c r="K248" s="100"/>
      <c r="L248" s="35"/>
      <c r="M248" s="35"/>
      <c r="N248" s="35"/>
      <c r="O248" s="35"/>
      <c r="P248" s="35"/>
      <c r="Q248" s="35"/>
      <c r="R248" s="35"/>
      <c r="S248" s="35"/>
      <c r="T248" s="35"/>
    </row>
    <row r="249" spans="1:20" ht="12.75">
      <c r="A249" s="24"/>
      <c r="B249" s="24"/>
      <c r="C249" s="35"/>
      <c r="D249" s="23"/>
      <c r="E249" s="23"/>
      <c r="F249" s="23"/>
      <c r="G249" s="23"/>
      <c r="H249" s="23"/>
      <c r="I249" s="23"/>
      <c r="J249" s="23"/>
      <c r="K249" s="100"/>
      <c r="L249" s="35"/>
      <c r="M249" s="35"/>
      <c r="N249" s="35"/>
      <c r="O249" s="35"/>
      <c r="P249" s="35"/>
      <c r="Q249" s="35"/>
      <c r="R249" s="35"/>
      <c r="S249" s="35"/>
      <c r="T249" s="35"/>
    </row>
    <row r="250" spans="1:20" ht="12.75">
      <c r="A250" s="24"/>
      <c r="B250" s="24"/>
      <c r="C250" s="35"/>
      <c r="D250" s="23"/>
      <c r="E250" s="23"/>
      <c r="F250" s="23"/>
      <c r="G250" s="23"/>
      <c r="H250" s="23"/>
      <c r="I250" s="23"/>
      <c r="J250" s="23"/>
      <c r="K250" s="100"/>
      <c r="L250" s="35"/>
      <c r="M250" s="35"/>
      <c r="N250" s="35"/>
      <c r="O250" s="35"/>
      <c r="P250" s="35"/>
      <c r="Q250" s="35"/>
      <c r="R250" s="35"/>
      <c r="S250" s="35"/>
      <c r="T250" s="35"/>
    </row>
    <row r="251" spans="1:20" ht="12.75">
      <c r="A251" s="24"/>
      <c r="B251" s="24"/>
      <c r="C251" s="35"/>
      <c r="D251" s="23"/>
      <c r="E251" s="23"/>
      <c r="F251" s="23"/>
      <c r="G251" s="23"/>
      <c r="H251" s="23"/>
      <c r="I251" s="23"/>
      <c r="J251" s="23"/>
      <c r="K251" s="100"/>
      <c r="L251" s="35"/>
      <c r="M251" s="35"/>
      <c r="N251" s="35"/>
      <c r="O251" s="35"/>
      <c r="P251" s="35"/>
      <c r="Q251" s="35"/>
      <c r="R251" s="35"/>
      <c r="S251" s="35"/>
      <c r="T251" s="35"/>
    </row>
    <row r="252" spans="1:20" ht="12.75">
      <c r="A252" s="38"/>
      <c r="B252" s="38"/>
      <c r="C252" s="35"/>
      <c r="D252" s="101"/>
      <c r="E252" s="23"/>
      <c r="F252" s="102"/>
      <c r="G252" s="23"/>
      <c r="H252" s="23"/>
      <c r="I252" s="23"/>
      <c r="J252" s="23"/>
      <c r="K252" s="35"/>
      <c r="L252" s="35"/>
      <c r="M252" s="35"/>
      <c r="N252" s="35"/>
      <c r="O252" s="35"/>
      <c r="P252" s="35"/>
      <c r="Q252" s="35"/>
      <c r="R252" s="35"/>
      <c r="S252" s="35"/>
      <c r="T252" s="35"/>
    </row>
    <row r="253" spans="1:20" ht="12.75">
      <c r="A253" s="38"/>
      <c r="B253" s="38"/>
      <c r="C253" s="40"/>
      <c r="D253" s="23"/>
      <c r="E253" s="23"/>
      <c r="F253" s="23"/>
      <c r="G253" s="23"/>
      <c r="H253" s="23"/>
      <c r="I253" s="23"/>
      <c r="J253" s="23"/>
      <c r="K253" s="35"/>
      <c r="L253" s="35"/>
      <c r="M253" s="35"/>
      <c r="N253" s="35"/>
      <c r="O253" s="35"/>
      <c r="P253" s="35"/>
      <c r="Q253" s="35"/>
      <c r="R253" s="35"/>
      <c r="S253" s="35"/>
      <c r="T253" s="35"/>
    </row>
    <row r="254" spans="1:20" ht="12.75">
      <c r="A254" s="24"/>
      <c r="B254" s="24"/>
      <c r="C254" s="35"/>
      <c r="D254" s="23"/>
      <c r="E254" s="23"/>
      <c r="F254" s="23"/>
      <c r="G254" s="23"/>
      <c r="H254" s="23"/>
      <c r="I254" s="23"/>
      <c r="J254" s="23"/>
      <c r="K254" s="100"/>
      <c r="L254" s="35"/>
      <c r="M254" s="35"/>
      <c r="N254" s="35"/>
      <c r="O254" s="35"/>
      <c r="P254" s="35"/>
      <c r="Q254" s="35"/>
      <c r="R254" s="35"/>
      <c r="S254" s="35"/>
      <c r="T254" s="35"/>
    </row>
    <row r="255" spans="1:20" ht="12.75">
      <c r="A255" s="24"/>
      <c r="B255" s="24"/>
      <c r="C255" s="35"/>
      <c r="D255" s="23"/>
      <c r="E255" s="23"/>
      <c r="F255" s="23"/>
      <c r="G255" s="23"/>
      <c r="H255" s="23"/>
      <c r="I255" s="23"/>
      <c r="J255" s="23"/>
      <c r="K255" s="100"/>
      <c r="L255" s="35"/>
      <c r="M255" s="35"/>
      <c r="N255" s="35"/>
      <c r="O255" s="35"/>
      <c r="P255" s="35"/>
      <c r="Q255" s="35"/>
      <c r="R255" s="35"/>
      <c r="S255" s="35"/>
      <c r="T255" s="35"/>
    </row>
    <row r="256" spans="1:20" ht="12.75">
      <c r="A256" s="24"/>
      <c r="B256" s="24"/>
      <c r="C256" s="35"/>
      <c r="D256" s="23"/>
      <c r="E256" s="23"/>
      <c r="F256" s="23"/>
      <c r="G256" s="23"/>
      <c r="H256" s="23"/>
      <c r="I256" s="23"/>
      <c r="J256" s="23"/>
      <c r="K256" s="100"/>
      <c r="L256" s="35"/>
      <c r="M256" s="35"/>
      <c r="N256" s="35"/>
      <c r="O256" s="35"/>
      <c r="P256" s="35"/>
      <c r="Q256" s="35"/>
      <c r="R256" s="35"/>
      <c r="S256" s="35"/>
      <c r="T256" s="35"/>
    </row>
    <row r="257" spans="1:20" ht="12.75">
      <c r="A257" s="24"/>
      <c r="B257" s="24"/>
      <c r="C257" s="35"/>
      <c r="D257" s="23"/>
      <c r="E257" s="23"/>
      <c r="F257" s="23"/>
      <c r="G257" s="23"/>
      <c r="H257" s="23"/>
      <c r="I257" s="23"/>
      <c r="J257" s="23"/>
      <c r="K257" s="100"/>
      <c r="L257" s="35"/>
      <c r="M257" s="35"/>
      <c r="N257" s="35"/>
      <c r="O257" s="35"/>
      <c r="P257" s="35"/>
      <c r="Q257" s="35"/>
      <c r="R257" s="35"/>
      <c r="S257" s="35"/>
      <c r="T257" s="35"/>
    </row>
    <row r="258" spans="1:20" ht="12.75">
      <c r="A258" s="24"/>
      <c r="B258" s="24"/>
      <c r="C258" s="35"/>
      <c r="D258" s="23"/>
      <c r="E258" s="23"/>
      <c r="F258" s="23"/>
      <c r="G258" s="23"/>
      <c r="H258" s="23"/>
      <c r="I258" s="23"/>
      <c r="J258" s="23"/>
      <c r="K258" s="100"/>
      <c r="L258" s="35"/>
      <c r="M258" s="35"/>
      <c r="N258" s="35"/>
      <c r="O258" s="35"/>
      <c r="P258" s="35"/>
      <c r="Q258" s="35"/>
      <c r="R258" s="35"/>
      <c r="S258" s="35"/>
      <c r="T258" s="35"/>
    </row>
    <row r="259" spans="1:20" ht="12.75">
      <c r="A259" s="24"/>
      <c r="B259" s="24"/>
      <c r="C259" s="35"/>
      <c r="D259" s="23"/>
      <c r="E259" s="23"/>
      <c r="F259" s="23"/>
      <c r="G259" s="23"/>
      <c r="H259" s="23"/>
      <c r="I259" s="23"/>
      <c r="J259" s="23"/>
      <c r="K259" s="100"/>
      <c r="L259" s="35"/>
      <c r="M259" s="35"/>
      <c r="N259" s="35"/>
      <c r="O259" s="35"/>
      <c r="P259" s="35"/>
      <c r="Q259" s="35"/>
      <c r="R259" s="35"/>
      <c r="S259" s="35"/>
      <c r="T259" s="35"/>
    </row>
    <row r="260" spans="1:20" ht="12.75">
      <c r="A260" s="24"/>
      <c r="B260" s="24"/>
      <c r="C260" s="35"/>
      <c r="D260" s="23"/>
      <c r="E260" s="23"/>
      <c r="F260" s="23"/>
      <c r="G260" s="23"/>
      <c r="H260" s="23"/>
      <c r="I260" s="23"/>
      <c r="J260" s="23"/>
      <c r="K260" s="100"/>
      <c r="L260" s="35"/>
      <c r="M260" s="35"/>
      <c r="N260" s="35"/>
      <c r="O260" s="35"/>
      <c r="P260" s="35"/>
      <c r="Q260" s="35"/>
      <c r="R260" s="35"/>
      <c r="S260" s="35"/>
      <c r="T260" s="35"/>
    </row>
    <row r="261" spans="1:20" ht="12.75">
      <c r="A261" s="24"/>
      <c r="B261" s="24"/>
      <c r="C261" s="35"/>
      <c r="D261" s="23"/>
      <c r="E261" s="23"/>
      <c r="F261" s="23"/>
      <c r="G261" s="23"/>
      <c r="H261" s="23"/>
      <c r="I261" s="23"/>
      <c r="J261" s="23"/>
      <c r="K261" s="100"/>
      <c r="L261" s="35"/>
      <c r="M261" s="35"/>
      <c r="N261" s="35"/>
      <c r="O261" s="35"/>
      <c r="P261" s="35"/>
      <c r="Q261" s="35"/>
      <c r="R261" s="35"/>
      <c r="S261" s="35"/>
      <c r="T261" s="35"/>
    </row>
    <row r="262" spans="1:20" ht="12.75">
      <c r="A262" s="24"/>
      <c r="B262" s="24"/>
      <c r="C262" s="35"/>
      <c r="D262" s="23"/>
      <c r="E262" s="23"/>
      <c r="F262" s="23"/>
      <c r="G262" s="23"/>
      <c r="H262" s="23"/>
      <c r="I262" s="23"/>
      <c r="J262" s="23"/>
      <c r="K262" s="100"/>
      <c r="L262" s="35"/>
      <c r="M262" s="35"/>
      <c r="N262" s="35"/>
      <c r="O262" s="35"/>
      <c r="P262" s="35"/>
      <c r="Q262" s="35"/>
      <c r="R262" s="35"/>
      <c r="S262" s="35"/>
      <c r="T262" s="35"/>
    </row>
    <row r="263" spans="1:20" ht="12.75">
      <c r="A263" s="24"/>
      <c r="B263" s="24"/>
      <c r="C263" s="35"/>
      <c r="D263" s="23"/>
      <c r="E263" s="23"/>
      <c r="F263" s="23"/>
      <c r="G263" s="23"/>
      <c r="H263" s="23"/>
      <c r="I263" s="23"/>
      <c r="J263" s="23"/>
      <c r="K263" s="100"/>
      <c r="L263" s="35"/>
      <c r="M263" s="35"/>
      <c r="N263" s="35"/>
      <c r="O263" s="35"/>
      <c r="P263" s="35"/>
      <c r="Q263" s="35"/>
      <c r="R263" s="35"/>
      <c r="S263" s="35"/>
      <c r="T263" s="35"/>
    </row>
    <row r="264" spans="1:20" ht="12.75">
      <c r="A264" s="24"/>
      <c r="B264" s="24"/>
      <c r="C264" s="35"/>
      <c r="D264" s="23"/>
      <c r="E264" s="23"/>
      <c r="F264" s="23"/>
      <c r="G264" s="23"/>
      <c r="H264" s="23"/>
      <c r="I264" s="23"/>
      <c r="J264" s="23"/>
      <c r="K264" s="100"/>
      <c r="L264" s="35"/>
      <c r="M264" s="35"/>
      <c r="N264" s="35"/>
      <c r="O264" s="35"/>
      <c r="P264" s="35"/>
      <c r="Q264" s="35"/>
      <c r="R264" s="35"/>
      <c r="S264" s="35"/>
      <c r="T264" s="35"/>
    </row>
    <row r="265" spans="1:20" ht="12.75">
      <c r="A265" s="28"/>
      <c r="B265" s="28"/>
      <c r="C265" s="31"/>
      <c r="D265" s="101"/>
      <c r="E265" s="23"/>
      <c r="F265" s="102"/>
      <c r="G265" s="23"/>
      <c r="H265" s="23"/>
      <c r="I265" s="103"/>
      <c r="J265" s="23"/>
      <c r="K265" s="104"/>
      <c r="L265" s="35"/>
      <c r="M265" s="35"/>
      <c r="N265" s="35"/>
      <c r="O265" s="35"/>
      <c r="P265" s="35"/>
      <c r="Q265" s="35"/>
      <c r="R265" s="35"/>
      <c r="S265" s="35"/>
      <c r="T265" s="35"/>
    </row>
    <row r="266" spans="1:20" ht="12.75">
      <c r="A266" s="24"/>
      <c r="B266" s="24"/>
      <c r="C266" s="35"/>
      <c r="D266" s="23"/>
      <c r="E266" s="23"/>
      <c r="F266" s="23"/>
      <c r="G266" s="23"/>
      <c r="H266" s="23"/>
      <c r="I266" s="23"/>
      <c r="J266" s="23"/>
      <c r="K266" s="100"/>
      <c r="L266" s="35"/>
      <c r="M266" s="35"/>
      <c r="N266" s="35"/>
      <c r="O266" s="35"/>
      <c r="P266" s="35"/>
      <c r="Q266" s="35"/>
      <c r="R266" s="35"/>
      <c r="S266" s="35"/>
      <c r="T266" s="35"/>
    </row>
    <row r="267" spans="1:20" ht="12.75">
      <c r="A267" s="24"/>
      <c r="B267" s="24"/>
      <c r="C267" s="35"/>
      <c r="D267" s="23"/>
      <c r="E267" s="23"/>
      <c r="F267" s="23"/>
      <c r="G267" s="23"/>
      <c r="H267" s="23"/>
      <c r="I267" s="23"/>
      <c r="J267" s="23"/>
      <c r="K267" s="100"/>
      <c r="L267" s="35"/>
      <c r="M267" s="35"/>
      <c r="N267" s="35"/>
      <c r="O267" s="35"/>
      <c r="P267" s="35"/>
      <c r="Q267" s="35"/>
      <c r="R267" s="35"/>
      <c r="S267" s="35"/>
      <c r="T267" s="35"/>
    </row>
    <row r="268" spans="1:20" ht="12.75">
      <c r="A268" s="24"/>
      <c r="B268" s="24"/>
      <c r="C268" s="35"/>
      <c r="D268" s="23"/>
      <c r="E268" s="23"/>
      <c r="F268" s="23"/>
      <c r="G268" s="23"/>
      <c r="H268" s="23"/>
      <c r="I268" s="23"/>
      <c r="J268" s="23"/>
      <c r="K268" s="100"/>
      <c r="L268" s="35"/>
      <c r="M268" s="35"/>
      <c r="N268" s="35"/>
      <c r="O268" s="35"/>
      <c r="P268" s="35"/>
      <c r="Q268" s="35"/>
      <c r="R268" s="35"/>
      <c r="S268" s="35"/>
      <c r="T268" s="35"/>
    </row>
    <row r="269" spans="1:20" ht="12.75">
      <c r="A269" s="24"/>
      <c r="B269" s="24"/>
      <c r="C269" s="35"/>
      <c r="D269" s="23"/>
      <c r="E269" s="23"/>
      <c r="F269" s="23"/>
      <c r="G269" s="23"/>
      <c r="H269" s="23"/>
      <c r="I269" s="23"/>
      <c r="J269" s="23"/>
      <c r="K269" s="100"/>
      <c r="L269" s="35"/>
      <c r="M269" s="35"/>
      <c r="N269" s="35"/>
      <c r="O269" s="35"/>
      <c r="P269" s="35"/>
      <c r="Q269" s="35"/>
      <c r="R269" s="35"/>
      <c r="S269" s="35"/>
      <c r="T269" s="35"/>
    </row>
    <row r="270" spans="1:20" ht="12.75">
      <c r="A270" s="24"/>
      <c r="B270" s="24"/>
      <c r="C270" s="35"/>
      <c r="D270" s="23"/>
      <c r="E270" s="23"/>
      <c r="F270" s="23"/>
      <c r="G270" s="23"/>
      <c r="H270" s="23"/>
      <c r="I270" s="23"/>
      <c r="J270" s="23"/>
      <c r="K270" s="100"/>
      <c r="L270" s="35"/>
      <c r="M270" s="35"/>
      <c r="N270" s="35"/>
      <c r="O270" s="35"/>
      <c r="P270" s="35"/>
      <c r="Q270" s="35"/>
      <c r="R270" s="35"/>
      <c r="S270" s="35"/>
      <c r="T270" s="35"/>
    </row>
    <row r="271" spans="1:20" ht="12.75">
      <c r="A271" s="24"/>
      <c r="B271" s="24"/>
      <c r="C271" s="35"/>
      <c r="D271" s="23"/>
      <c r="E271" s="23"/>
      <c r="F271" s="23"/>
      <c r="G271" s="23"/>
      <c r="H271" s="23"/>
      <c r="I271" s="23"/>
      <c r="J271" s="23"/>
      <c r="K271" s="100"/>
      <c r="L271" s="35"/>
      <c r="M271" s="35"/>
      <c r="N271" s="35"/>
      <c r="O271" s="35"/>
      <c r="P271" s="35"/>
      <c r="Q271" s="35"/>
      <c r="R271" s="35"/>
      <c r="S271" s="35"/>
      <c r="T271" s="35"/>
    </row>
    <row r="272" spans="1:20" ht="12.75">
      <c r="A272" s="24"/>
      <c r="B272" s="24"/>
      <c r="C272" s="35"/>
      <c r="D272" s="23"/>
      <c r="E272" s="23"/>
      <c r="F272" s="23"/>
      <c r="G272" s="23"/>
      <c r="H272" s="23"/>
      <c r="I272" s="23"/>
      <c r="J272" s="23"/>
      <c r="K272" s="100"/>
      <c r="L272" s="35"/>
      <c r="M272" s="35"/>
      <c r="N272" s="35"/>
      <c r="O272" s="35"/>
      <c r="P272" s="35"/>
      <c r="Q272" s="35"/>
      <c r="R272" s="35"/>
      <c r="S272" s="35"/>
      <c r="T272" s="35"/>
    </row>
    <row r="273" spans="1:20" ht="12.75">
      <c r="A273" s="38"/>
      <c r="B273" s="38"/>
      <c r="C273" s="35"/>
      <c r="D273" s="101"/>
      <c r="E273" s="23"/>
      <c r="F273" s="102"/>
      <c r="G273" s="23"/>
      <c r="H273" s="23"/>
      <c r="I273" s="23"/>
      <c r="J273" s="23"/>
      <c r="K273" s="35"/>
      <c r="L273" s="35"/>
      <c r="M273" s="35"/>
      <c r="N273" s="35"/>
      <c r="O273" s="35"/>
      <c r="P273" s="35"/>
      <c r="Q273" s="35"/>
      <c r="R273" s="35"/>
      <c r="S273" s="35"/>
      <c r="T273" s="35"/>
    </row>
    <row r="274" spans="1:20" ht="12.75">
      <c r="A274" s="38"/>
      <c r="B274" s="38"/>
      <c r="C274" s="40"/>
      <c r="D274" s="23"/>
      <c r="E274" s="23"/>
      <c r="F274" s="23"/>
      <c r="G274" s="23"/>
      <c r="H274" s="23"/>
      <c r="I274" s="23"/>
      <c r="J274" s="23"/>
      <c r="K274" s="35"/>
      <c r="L274" s="35"/>
      <c r="M274" s="35"/>
      <c r="N274" s="35"/>
      <c r="O274" s="35"/>
      <c r="P274" s="35"/>
      <c r="Q274" s="35"/>
      <c r="R274" s="35"/>
      <c r="S274" s="35"/>
      <c r="T274" s="35"/>
    </row>
    <row r="275" spans="1:20" ht="12.75">
      <c r="A275" s="24"/>
      <c r="B275" s="24"/>
      <c r="C275" s="35"/>
      <c r="D275" s="23"/>
      <c r="E275" s="23"/>
      <c r="F275" s="23"/>
      <c r="G275" s="23"/>
      <c r="H275" s="23"/>
      <c r="I275" s="23"/>
      <c r="J275" s="23"/>
      <c r="K275" s="100"/>
      <c r="L275" s="35"/>
      <c r="M275" s="35"/>
      <c r="N275" s="35"/>
      <c r="O275" s="35"/>
      <c r="P275" s="35"/>
      <c r="Q275" s="35"/>
      <c r="R275" s="35"/>
      <c r="S275" s="35"/>
      <c r="T275" s="35"/>
    </row>
    <row r="276" spans="1:20" ht="12.75">
      <c r="A276" s="24"/>
      <c r="B276" s="24"/>
      <c r="C276" s="35"/>
      <c r="D276" s="23"/>
      <c r="E276" s="23"/>
      <c r="F276" s="23"/>
      <c r="G276" s="23"/>
      <c r="H276" s="23"/>
      <c r="I276" s="23"/>
      <c r="J276" s="23"/>
      <c r="K276" s="100"/>
      <c r="L276" s="35"/>
      <c r="M276" s="35"/>
      <c r="N276" s="35"/>
      <c r="O276" s="35"/>
      <c r="P276" s="35"/>
      <c r="Q276" s="35"/>
      <c r="R276" s="35"/>
      <c r="S276" s="35"/>
      <c r="T276" s="35"/>
    </row>
    <row r="277" spans="1:20" ht="12.75">
      <c r="A277" s="24"/>
      <c r="B277" s="24"/>
      <c r="C277" s="35"/>
      <c r="D277" s="23"/>
      <c r="E277" s="23"/>
      <c r="F277" s="23"/>
      <c r="G277" s="23"/>
      <c r="H277" s="23"/>
      <c r="I277" s="23"/>
      <c r="J277" s="23"/>
      <c r="K277" s="100"/>
      <c r="L277" s="35"/>
      <c r="M277" s="35"/>
      <c r="N277" s="35"/>
      <c r="O277" s="35"/>
      <c r="P277" s="35"/>
      <c r="Q277" s="35"/>
      <c r="R277" s="35"/>
      <c r="S277" s="35"/>
      <c r="T277" s="35"/>
    </row>
    <row r="278" spans="1:20" ht="12.75">
      <c r="A278" s="24"/>
      <c r="B278" s="24"/>
      <c r="C278" s="35"/>
      <c r="D278" s="23"/>
      <c r="E278" s="23"/>
      <c r="F278" s="23"/>
      <c r="G278" s="23"/>
      <c r="H278" s="23"/>
      <c r="I278" s="23"/>
      <c r="J278" s="23"/>
      <c r="K278" s="100"/>
      <c r="L278" s="35"/>
      <c r="M278" s="35"/>
      <c r="N278" s="35"/>
      <c r="O278" s="35"/>
      <c r="P278" s="35"/>
      <c r="Q278" s="35"/>
      <c r="R278" s="35"/>
      <c r="S278" s="35"/>
      <c r="T278" s="35"/>
    </row>
    <row r="279" spans="1:20" ht="12.75">
      <c r="A279" s="24"/>
      <c r="B279" s="24"/>
      <c r="C279" s="35"/>
      <c r="D279" s="23"/>
      <c r="E279" s="23"/>
      <c r="F279" s="23"/>
      <c r="G279" s="23"/>
      <c r="H279" s="23"/>
      <c r="I279" s="23"/>
      <c r="J279" s="23"/>
      <c r="K279" s="100"/>
      <c r="L279" s="35"/>
      <c r="M279" s="35"/>
      <c r="N279" s="35"/>
      <c r="O279" s="35"/>
      <c r="P279" s="35"/>
      <c r="Q279" s="35"/>
      <c r="R279" s="35"/>
      <c r="S279" s="35"/>
      <c r="T279" s="35"/>
    </row>
    <row r="280" spans="1:20" ht="12.75">
      <c r="A280" s="24"/>
      <c r="B280" s="24"/>
      <c r="C280" s="35"/>
      <c r="D280" s="23"/>
      <c r="E280" s="23"/>
      <c r="F280" s="23"/>
      <c r="G280" s="23"/>
      <c r="H280" s="23"/>
      <c r="I280" s="23"/>
      <c r="J280" s="23"/>
      <c r="K280" s="100"/>
      <c r="L280" s="35"/>
      <c r="M280" s="35"/>
      <c r="N280" s="35"/>
      <c r="O280" s="35"/>
      <c r="P280" s="35"/>
      <c r="Q280" s="35"/>
      <c r="R280" s="35"/>
      <c r="S280" s="35"/>
      <c r="T280" s="35"/>
    </row>
    <row r="281" spans="1:20" ht="12.75">
      <c r="A281" s="24"/>
      <c r="B281" s="24"/>
      <c r="C281" s="35"/>
      <c r="D281" s="23"/>
      <c r="E281" s="23"/>
      <c r="F281" s="23"/>
      <c r="G281" s="23"/>
      <c r="H281" s="23"/>
      <c r="I281" s="23"/>
      <c r="J281" s="23"/>
      <c r="K281" s="100"/>
      <c r="L281" s="35"/>
      <c r="M281" s="35"/>
      <c r="N281" s="35"/>
      <c r="O281" s="35"/>
      <c r="P281" s="35"/>
      <c r="Q281" s="35"/>
      <c r="R281" s="35"/>
      <c r="S281" s="35"/>
      <c r="T281" s="35"/>
    </row>
    <row r="282" spans="1:20" ht="12.75">
      <c r="A282" s="24"/>
      <c r="B282" s="24"/>
      <c r="C282" s="35"/>
      <c r="D282" s="23"/>
      <c r="E282" s="23"/>
      <c r="F282" s="23"/>
      <c r="G282" s="23"/>
      <c r="H282" s="23"/>
      <c r="I282" s="23"/>
      <c r="J282" s="23"/>
      <c r="K282" s="100"/>
      <c r="L282" s="35"/>
      <c r="M282" s="35"/>
      <c r="N282" s="35"/>
      <c r="O282" s="35"/>
      <c r="P282" s="35"/>
      <c r="Q282" s="35"/>
      <c r="R282" s="35"/>
      <c r="S282" s="35"/>
      <c r="T282" s="35"/>
    </row>
    <row r="283" spans="1:20" ht="12.75">
      <c r="A283" s="24"/>
      <c r="B283" s="24"/>
      <c r="C283" s="35"/>
      <c r="D283" s="23"/>
      <c r="E283" s="23"/>
      <c r="F283" s="23"/>
      <c r="G283" s="23"/>
      <c r="H283" s="23"/>
      <c r="I283" s="23"/>
      <c r="J283" s="23"/>
      <c r="K283" s="100"/>
      <c r="L283" s="35"/>
      <c r="M283" s="35"/>
      <c r="N283" s="35"/>
      <c r="O283" s="35"/>
      <c r="P283" s="35"/>
      <c r="Q283" s="35"/>
      <c r="R283" s="35"/>
      <c r="S283" s="35"/>
      <c r="T283" s="35"/>
    </row>
    <row r="284" spans="1:20" ht="12.75">
      <c r="A284" s="24"/>
      <c r="B284" s="24"/>
      <c r="C284" s="35"/>
      <c r="D284" s="23"/>
      <c r="E284" s="23"/>
      <c r="F284" s="23"/>
      <c r="G284" s="23"/>
      <c r="H284" s="23"/>
      <c r="I284" s="23"/>
      <c r="J284" s="23"/>
      <c r="K284" s="100"/>
      <c r="L284" s="35"/>
      <c r="M284" s="35"/>
      <c r="N284" s="35"/>
      <c r="O284" s="35"/>
      <c r="P284" s="35"/>
      <c r="Q284" s="35"/>
      <c r="R284" s="35"/>
      <c r="S284" s="35"/>
      <c r="T284" s="35"/>
    </row>
    <row r="285" spans="1:20" ht="12.75">
      <c r="A285" s="24"/>
      <c r="B285" s="24"/>
      <c r="C285" s="35"/>
      <c r="D285" s="23"/>
      <c r="E285" s="23"/>
      <c r="F285" s="23"/>
      <c r="G285" s="23"/>
      <c r="H285" s="23"/>
      <c r="I285" s="23"/>
      <c r="J285" s="23"/>
      <c r="K285" s="100"/>
      <c r="L285" s="35"/>
      <c r="M285" s="35"/>
      <c r="N285" s="35"/>
      <c r="O285" s="35"/>
      <c r="P285" s="35"/>
      <c r="Q285" s="35"/>
      <c r="R285" s="35"/>
      <c r="S285" s="35"/>
      <c r="T285" s="35"/>
    </row>
    <row r="286" spans="1:20" ht="12.75">
      <c r="A286" s="28"/>
      <c r="B286" s="28"/>
      <c r="C286" s="31"/>
      <c r="D286" s="101"/>
      <c r="E286" s="23"/>
      <c r="F286" s="102"/>
      <c r="G286" s="23"/>
      <c r="H286" s="23"/>
      <c r="I286" s="103"/>
      <c r="J286" s="23"/>
      <c r="K286" s="104"/>
      <c r="L286" s="35"/>
      <c r="M286" s="35"/>
      <c r="N286" s="35"/>
      <c r="O286" s="35"/>
      <c r="P286" s="35"/>
      <c r="Q286" s="35"/>
      <c r="R286" s="35"/>
      <c r="S286" s="35"/>
      <c r="T286" s="35"/>
    </row>
    <row r="287" spans="1:20" ht="12.75">
      <c r="A287" s="24"/>
      <c r="B287" s="24"/>
      <c r="C287" s="35"/>
      <c r="D287" s="23"/>
      <c r="E287" s="23"/>
      <c r="F287" s="23"/>
      <c r="G287" s="23"/>
      <c r="H287" s="23"/>
      <c r="I287" s="23"/>
      <c r="J287" s="23"/>
      <c r="K287" s="100"/>
      <c r="L287" s="35"/>
      <c r="M287" s="35"/>
      <c r="N287" s="35"/>
      <c r="O287" s="35"/>
      <c r="P287" s="35"/>
      <c r="Q287" s="35"/>
      <c r="R287" s="35"/>
      <c r="S287" s="35"/>
      <c r="T287" s="35"/>
    </row>
    <row r="288" spans="1:20" ht="12.75">
      <c r="A288" s="24"/>
      <c r="B288" s="24"/>
      <c r="C288" s="35"/>
      <c r="D288" s="23"/>
      <c r="E288" s="23"/>
      <c r="F288" s="23"/>
      <c r="G288" s="23"/>
      <c r="H288" s="23"/>
      <c r="I288" s="23"/>
      <c r="J288" s="23"/>
      <c r="K288" s="100"/>
      <c r="L288" s="35"/>
      <c r="M288" s="35"/>
      <c r="N288" s="35"/>
      <c r="O288" s="35"/>
      <c r="P288" s="35"/>
      <c r="Q288" s="35"/>
      <c r="R288" s="35"/>
      <c r="S288" s="35"/>
      <c r="T288" s="35"/>
    </row>
    <row r="289" spans="1:20" ht="12.75">
      <c r="A289" s="24"/>
      <c r="B289" s="24"/>
      <c r="C289" s="35"/>
      <c r="D289" s="23"/>
      <c r="E289" s="23"/>
      <c r="F289" s="23"/>
      <c r="G289" s="23"/>
      <c r="H289" s="23"/>
      <c r="I289" s="23"/>
      <c r="J289" s="23"/>
      <c r="K289" s="100"/>
      <c r="L289" s="35"/>
      <c r="M289" s="35"/>
      <c r="N289" s="35"/>
      <c r="O289" s="35"/>
      <c r="P289" s="35"/>
      <c r="Q289" s="35"/>
      <c r="R289" s="35"/>
      <c r="S289" s="35"/>
      <c r="T289" s="35"/>
    </row>
    <row r="290" spans="1:20" ht="12.75">
      <c r="A290" s="24"/>
      <c r="B290" s="24"/>
      <c r="C290" s="35"/>
      <c r="D290" s="23"/>
      <c r="E290" s="23"/>
      <c r="F290" s="23"/>
      <c r="G290" s="23"/>
      <c r="H290" s="23"/>
      <c r="I290" s="23"/>
      <c r="J290" s="23"/>
      <c r="K290" s="100"/>
      <c r="L290" s="35"/>
      <c r="M290" s="35"/>
      <c r="N290" s="35"/>
      <c r="O290" s="35"/>
      <c r="P290" s="35"/>
      <c r="Q290" s="35"/>
      <c r="R290" s="35"/>
      <c r="S290" s="35"/>
      <c r="T290" s="35"/>
    </row>
    <row r="291" spans="1:20" ht="12.75">
      <c r="A291" s="24"/>
      <c r="B291" s="24"/>
      <c r="C291" s="35"/>
      <c r="D291" s="23"/>
      <c r="E291" s="23"/>
      <c r="F291" s="23"/>
      <c r="G291" s="23"/>
      <c r="H291" s="23"/>
      <c r="I291" s="23"/>
      <c r="J291" s="23"/>
      <c r="K291" s="100"/>
      <c r="L291" s="35"/>
      <c r="M291" s="35"/>
      <c r="N291" s="35"/>
      <c r="O291" s="35"/>
      <c r="P291" s="35"/>
      <c r="Q291" s="35"/>
      <c r="R291" s="35"/>
      <c r="S291" s="35"/>
      <c r="T291" s="35"/>
    </row>
    <row r="292" spans="1:20" ht="12.75">
      <c r="A292" s="24"/>
      <c r="B292" s="24"/>
      <c r="C292" s="35"/>
      <c r="D292" s="23"/>
      <c r="E292" s="23"/>
      <c r="F292" s="23"/>
      <c r="G292" s="23"/>
      <c r="H292" s="23"/>
      <c r="I292" s="23"/>
      <c r="J292" s="23"/>
      <c r="K292" s="100"/>
      <c r="L292" s="35"/>
      <c r="M292" s="35"/>
      <c r="N292" s="35"/>
      <c r="O292" s="35"/>
      <c r="P292" s="35"/>
      <c r="Q292" s="35"/>
      <c r="R292" s="35"/>
      <c r="S292" s="35"/>
      <c r="T292" s="35"/>
    </row>
    <row r="293" spans="1:20" ht="12.75">
      <c r="A293" s="24"/>
      <c r="B293" s="24"/>
      <c r="C293" s="35"/>
      <c r="D293" s="23"/>
      <c r="E293" s="23"/>
      <c r="F293" s="23"/>
      <c r="G293" s="23"/>
      <c r="H293" s="23"/>
      <c r="I293" s="23"/>
      <c r="J293" s="23"/>
      <c r="K293" s="100"/>
      <c r="L293" s="35"/>
      <c r="M293" s="35"/>
      <c r="N293" s="35"/>
      <c r="O293" s="35"/>
      <c r="P293" s="35"/>
      <c r="Q293" s="35"/>
      <c r="R293" s="35"/>
      <c r="S293" s="35"/>
      <c r="T293" s="35"/>
    </row>
    <row r="294" spans="1:20" ht="12.75">
      <c r="A294" s="38"/>
      <c r="B294" s="38"/>
      <c r="C294" s="35"/>
      <c r="D294" s="101"/>
      <c r="E294" s="23"/>
      <c r="F294" s="102"/>
      <c r="G294" s="23"/>
      <c r="H294" s="23"/>
      <c r="I294" s="23"/>
      <c r="J294" s="23"/>
      <c r="K294" s="35"/>
      <c r="L294" s="35"/>
      <c r="M294" s="35"/>
      <c r="N294" s="35"/>
      <c r="O294" s="35"/>
      <c r="P294" s="35"/>
      <c r="Q294" s="35"/>
      <c r="R294" s="35"/>
      <c r="S294" s="35"/>
      <c r="T294" s="35"/>
    </row>
    <row r="295" spans="1:20" ht="12.75">
      <c r="A295" s="38"/>
      <c r="B295" s="38"/>
      <c r="C295" s="40"/>
      <c r="D295" s="23"/>
      <c r="E295" s="23"/>
      <c r="F295" s="23"/>
      <c r="G295" s="23"/>
      <c r="H295" s="23"/>
      <c r="I295" s="23"/>
      <c r="J295" s="23"/>
      <c r="K295" s="35"/>
      <c r="L295" s="35"/>
      <c r="M295" s="35"/>
      <c r="N295" s="35"/>
      <c r="O295" s="35"/>
      <c r="P295" s="35"/>
      <c r="Q295" s="35"/>
      <c r="R295" s="35"/>
      <c r="S295" s="35"/>
      <c r="T295" s="35"/>
    </row>
    <row r="296" spans="1:20" ht="12.75">
      <c r="A296" s="24"/>
      <c r="B296" s="24"/>
      <c r="C296" s="35"/>
      <c r="D296" s="23"/>
      <c r="E296" s="23"/>
      <c r="F296" s="23"/>
      <c r="G296" s="23"/>
      <c r="H296" s="23"/>
      <c r="I296" s="23"/>
      <c r="J296" s="23"/>
      <c r="K296" s="100"/>
      <c r="L296" s="35"/>
      <c r="M296" s="35"/>
      <c r="N296" s="35"/>
      <c r="O296" s="35"/>
      <c r="P296" s="35"/>
      <c r="Q296" s="35"/>
      <c r="R296" s="35"/>
      <c r="S296" s="35"/>
      <c r="T296" s="35"/>
    </row>
    <row r="297" spans="1:20" ht="12.75">
      <c r="A297" s="24"/>
      <c r="B297" s="24"/>
      <c r="C297" s="35"/>
      <c r="D297" s="23"/>
      <c r="E297" s="23"/>
      <c r="F297" s="23"/>
      <c r="G297" s="23"/>
      <c r="H297" s="23"/>
      <c r="I297" s="23"/>
      <c r="J297" s="23"/>
      <c r="K297" s="100"/>
      <c r="L297" s="35"/>
      <c r="M297" s="35"/>
      <c r="N297" s="35"/>
      <c r="O297" s="35"/>
      <c r="P297" s="35"/>
      <c r="Q297" s="35"/>
      <c r="R297" s="35"/>
      <c r="S297" s="35"/>
      <c r="T297" s="35"/>
    </row>
    <row r="298" spans="1:20" ht="12.75">
      <c r="A298" s="24"/>
      <c r="B298" s="24"/>
      <c r="C298" s="35"/>
      <c r="D298" s="23"/>
      <c r="E298" s="23"/>
      <c r="F298" s="23"/>
      <c r="G298" s="23"/>
      <c r="H298" s="23"/>
      <c r="I298" s="23"/>
      <c r="J298" s="23"/>
      <c r="K298" s="100"/>
      <c r="L298" s="35"/>
      <c r="M298" s="35"/>
      <c r="N298" s="35"/>
      <c r="O298" s="35"/>
      <c r="P298" s="35"/>
      <c r="Q298" s="35"/>
      <c r="R298" s="35"/>
      <c r="S298" s="35"/>
      <c r="T298" s="35"/>
    </row>
    <row r="299" spans="1:20" ht="12.75">
      <c r="A299" s="24"/>
      <c r="B299" s="24"/>
      <c r="C299" s="35"/>
      <c r="D299" s="23"/>
      <c r="E299" s="23"/>
      <c r="F299" s="23"/>
      <c r="G299" s="23"/>
      <c r="H299" s="23"/>
      <c r="I299" s="23"/>
      <c r="J299" s="23"/>
      <c r="K299" s="100"/>
      <c r="L299" s="35"/>
      <c r="M299" s="35"/>
      <c r="N299" s="35"/>
      <c r="O299" s="35"/>
      <c r="P299" s="35"/>
      <c r="Q299" s="35"/>
      <c r="R299" s="35"/>
      <c r="S299" s="35"/>
      <c r="T299" s="35"/>
    </row>
    <row r="300" spans="1:20" ht="12.75">
      <c r="A300" s="24"/>
      <c r="B300" s="24"/>
      <c r="C300" s="35"/>
      <c r="D300" s="23"/>
      <c r="E300" s="23"/>
      <c r="F300" s="23"/>
      <c r="G300" s="23"/>
      <c r="H300" s="23"/>
      <c r="I300" s="23"/>
      <c r="J300" s="23"/>
      <c r="K300" s="100"/>
      <c r="L300" s="35"/>
      <c r="M300" s="35"/>
      <c r="N300" s="35"/>
      <c r="O300" s="35"/>
      <c r="P300" s="35"/>
      <c r="Q300" s="35"/>
      <c r="R300" s="35"/>
      <c r="S300" s="35"/>
      <c r="T300" s="35"/>
    </row>
    <row r="301" spans="1:20" ht="12.75">
      <c r="A301" s="24"/>
      <c r="B301" s="24"/>
      <c r="C301" s="35"/>
      <c r="D301" s="23"/>
      <c r="E301" s="23"/>
      <c r="F301" s="23"/>
      <c r="G301" s="23"/>
      <c r="H301" s="23"/>
      <c r="I301" s="23"/>
      <c r="J301" s="23"/>
      <c r="K301" s="100"/>
      <c r="L301" s="35"/>
      <c r="M301" s="35"/>
      <c r="N301" s="35"/>
      <c r="O301" s="35"/>
      <c r="P301" s="35"/>
      <c r="Q301" s="35"/>
      <c r="R301" s="35"/>
      <c r="S301" s="35"/>
      <c r="T301" s="35"/>
    </row>
    <row r="302" spans="1:20" ht="12.75">
      <c r="A302" s="24"/>
      <c r="B302" s="24"/>
      <c r="C302" s="35"/>
      <c r="D302" s="23"/>
      <c r="E302" s="23"/>
      <c r="F302" s="23"/>
      <c r="G302" s="23"/>
      <c r="H302" s="23"/>
      <c r="I302" s="23"/>
      <c r="J302" s="23"/>
      <c r="K302" s="100"/>
      <c r="L302" s="35"/>
      <c r="M302" s="35"/>
      <c r="N302" s="35"/>
      <c r="O302" s="35"/>
      <c r="P302" s="35"/>
      <c r="Q302" s="35"/>
      <c r="R302" s="35"/>
      <c r="S302" s="35"/>
      <c r="T302" s="35"/>
    </row>
    <row r="303" spans="1:20" ht="12.75">
      <c r="A303" s="24"/>
      <c r="B303" s="24"/>
      <c r="C303" s="35"/>
      <c r="D303" s="23"/>
      <c r="E303" s="23"/>
      <c r="F303" s="23"/>
      <c r="G303" s="23"/>
      <c r="H303" s="23"/>
      <c r="I303" s="23"/>
      <c r="J303" s="23"/>
      <c r="K303" s="100"/>
      <c r="L303" s="35"/>
      <c r="M303" s="35"/>
      <c r="N303" s="35"/>
      <c r="O303" s="35"/>
      <c r="P303" s="35"/>
      <c r="Q303" s="35"/>
      <c r="R303" s="35"/>
      <c r="S303" s="35"/>
      <c r="T303" s="35"/>
    </row>
    <row r="304" spans="1:20" ht="12.75">
      <c r="A304" s="24"/>
      <c r="B304" s="24"/>
      <c r="C304" s="35"/>
      <c r="D304" s="23"/>
      <c r="E304" s="23"/>
      <c r="F304" s="23"/>
      <c r="G304" s="23"/>
      <c r="H304" s="23"/>
      <c r="I304" s="23"/>
      <c r="J304" s="23"/>
      <c r="K304" s="100"/>
      <c r="L304" s="35"/>
      <c r="M304" s="35"/>
      <c r="N304" s="35"/>
      <c r="O304" s="35"/>
      <c r="P304" s="35"/>
      <c r="Q304" s="35"/>
      <c r="R304" s="35"/>
      <c r="S304" s="35"/>
      <c r="T304" s="35"/>
    </row>
    <row r="305" spans="1:20" ht="12.75">
      <c r="A305" s="24"/>
      <c r="B305" s="24"/>
      <c r="C305" s="35"/>
      <c r="D305" s="23"/>
      <c r="E305" s="23"/>
      <c r="F305" s="23"/>
      <c r="G305" s="23"/>
      <c r="H305" s="23"/>
      <c r="I305" s="23"/>
      <c r="J305" s="23"/>
      <c r="K305" s="100"/>
      <c r="L305" s="35"/>
      <c r="M305" s="35"/>
      <c r="N305" s="35"/>
      <c r="O305" s="35"/>
      <c r="P305" s="35"/>
      <c r="Q305" s="35"/>
      <c r="R305" s="35"/>
      <c r="S305" s="35"/>
      <c r="T305" s="35"/>
    </row>
    <row r="306" spans="1:20" ht="12.75">
      <c r="A306" s="24"/>
      <c r="B306" s="24"/>
      <c r="C306" s="35"/>
      <c r="D306" s="23"/>
      <c r="E306" s="23"/>
      <c r="F306" s="23"/>
      <c r="G306" s="23"/>
      <c r="H306" s="23"/>
      <c r="I306" s="23"/>
      <c r="J306" s="23"/>
      <c r="K306" s="100"/>
      <c r="L306" s="35"/>
      <c r="M306" s="35"/>
      <c r="N306" s="35"/>
      <c r="O306" s="35"/>
      <c r="P306" s="35"/>
      <c r="Q306" s="35"/>
      <c r="R306" s="35"/>
      <c r="S306" s="35"/>
      <c r="T306" s="35"/>
    </row>
    <row r="307" spans="1:20" ht="12.75">
      <c r="A307" s="28"/>
      <c r="B307" s="28"/>
      <c r="C307" s="31"/>
      <c r="D307" s="101"/>
      <c r="E307" s="23"/>
      <c r="F307" s="102"/>
      <c r="G307" s="23"/>
      <c r="H307" s="23"/>
      <c r="I307" s="103"/>
      <c r="J307" s="23"/>
      <c r="K307" s="104"/>
      <c r="L307" s="35"/>
      <c r="M307" s="35"/>
      <c r="N307" s="35"/>
      <c r="O307" s="35"/>
      <c r="P307" s="35"/>
      <c r="Q307" s="35"/>
      <c r="R307" s="35"/>
      <c r="S307" s="35"/>
      <c r="T307" s="35"/>
    </row>
    <row r="308" spans="1:20" ht="12.75">
      <c r="A308" s="24"/>
      <c r="B308" s="24"/>
      <c r="C308" s="35"/>
      <c r="D308" s="23"/>
      <c r="E308" s="23"/>
      <c r="F308" s="23"/>
      <c r="G308" s="23"/>
      <c r="H308" s="23"/>
      <c r="I308" s="23"/>
      <c r="J308" s="23"/>
      <c r="K308" s="100"/>
      <c r="L308" s="35"/>
      <c r="M308" s="35"/>
      <c r="N308" s="35"/>
      <c r="O308" s="35"/>
      <c r="P308" s="35"/>
      <c r="Q308" s="35"/>
      <c r="R308" s="35"/>
      <c r="S308" s="35"/>
      <c r="T308" s="35"/>
    </row>
    <row r="309" spans="1:20" ht="12.75">
      <c r="A309" s="24"/>
      <c r="B309" s="24"/>
      <c r="C309" s="35"/>
      <c r="D309" s="23"/>
      <c r="E309" s="23"/>
      <c r="F309" s="23"/>
      <c r="G309" s="23"/>
      <c r="H309" s="23"/>
      <c r="I309" s="23"/>
      <c r="J309" s="23"/>
      <c r="K309" s="100"/>
      <c r="L309" s="35"/>
      <c r="M309" s="35"/>
      <c r="N309" s="35"/>
      <c r="O309" s="35"/>
      <c r="P309" s="35"/>
      <c r="Q309" s="35"/>
      <c r="R309" s="35"/>
      <c r="S309" s="35"/>
      <c r="T309" s="35"/>
    </row>
    <row r="310" spans="1:20" ht="12.75">
      <c r="A310" s="24"/>
      <c r="B310" s="24"/>
      <c r="C310" s="35"/>
      <c r="D310" s="23"/>
      <c r="E310" s="23"/>
      <c r="F310" s="23"/>
      <c r="G310" s="23"/>
      <c r="H310" s="23"/>
      <c r="I310" s="23"/>
      <c r="J310" s="23"/>
      <c r="K310" s="100"/>
      <c r="L310" s="35"/>
      <c r="M310" s="35"/>
      <c r="N310" s="35"/>
      <c r="O310" s="35"/>
      <c r="P310" s="35"/>
      <c r="Q310" s="35"/>
      <c r="R310" s="35"/>
      <c r="S310" s="35"/>
      <c r="T310" s="35"/>
    </row>
    <row r="311" spans="1:20" ht="12.75">
      <c r="A311" s="24"/>
      <c r="B311" s="24"/>
      <c r="C311" s="35"/>
      <c r="D311" s="23"/>
      <c r="E311" s="23"/>
      <c r="F311" s="23"/>
      <c r="G311" s="23"/>
      <c r="H311" s="23"/>
      <c r="I311" s="23"/>
      <c r="J311" s="23"/>
      <c r="K311" s="100"/>
      <c r="L311" s="35"/>
      <c r="M311" s="35"/>
      <c r="N311" s="35"/>
      <c r="O311" s="35"/>
      <c r="P311" s="35"/>
      <c r="Q311" s="35"/>
      <c r="R311" s="35"/>
      <c r="S311" s="35"/>
      <c r="T311" s="35"/>
    </row>
    <row r="312" spans="1:20" ht="12.75">
      <c r="A312" s="24"/>
      <c r="B312" s="24"/>
      <c r="C312" s="35"/>
      <c r="D312" s="23"/>
      <c r="E312" s="23"/>
      <c r="F312" s="23"/>
      <c r="G312" s="23"/>
      <c r="H312" s="23"/>
      <c r="I312" s="23"/>
      <c r="J312" s="23"/>
      <c r="K312" s="100"/>
      <c r="L312" s="35"/>
      <c r="M312" s="35"/>
      <c r="N312" s="35"/>
      <c r="O312" s="35"/>
      <c r="P312" s="35"/>
      <c r="Q312" s="35"/>
      <c r="R312" s="35"/>
      <c r="S312" s="35"/>
      <c r="T312" s="35"/>
    </row>
    <row r="313" spans="1:20" ht="12.75">
      <c r="A313" s="24"/>
      <c r="B313" s="24"/>
      <c r="C313" s="35"/>
      <c r="D313" s="23"/>
      <c r="E313" s="23"/>
      <c r="F313" s="23"/>
      <c r="G313" s="23"/>
      <c r="H313" s="23"/>
      <c r="I313" s="23"/>
      <c r="J313" s="23"/>
      <c r="K313" s="100"/>
      <c r="L313" s="35"/>
      <c r="M313" s="35"/>
      <c r="N313" s="35"/>
      <c r="O313" s="35"/>
      <c r="P313" s="35"/>
      <c r="Q313" s="35"/>
      <c r="R313" s="35"/>
      <c r="S313" s="35"/>
      <c r="T313" s="35"/>
    </row>
    <row r="314" spans="1:20" ht="12.75">
      <c r="A314" s="24"/>
      <c r="B314" s="24"/>
      <c r="C314" s="35"/>
      <c r="D314" s="23"/>
      <c r="E314" s="23"/>
      <c r="F314" s="23"/>
      <c r="G314" s="23"/>
      <c r="H314" s="23"/>
      <c r="I314" s="23"/>
      <c r="J314" s="23"/>
      <c r="K314" s="100"/>
      <c r="L314" s="35"/>
      <c r="M314" s="35"/>
      <c r="N314" s="35"/>
      <c r="O314" s="35"/>
      <c r="P314" s="35"/>
      <c r="Q314" s="35"/>
      <c r="R314" s="35"/>
      <c r="S314" s="35"/>
      <c r="T314" s="35"/>
    </row>
    <row r="315" spans="1:20" ht="12.75">
      <c r="A315" s="38"/>
      <c r="B315" s="38"/>
      <c r="C315" s="35"/>
      <c r="D315" s="101"/>
      <c r="E315" s="23"/>
      <c r="F315" s="102"/>
      <c r="G315" s="23"/>
      <c r="H315" s="23"/>
      <c r="I315" s="23"/>
      <c r="J315" s="23"/>
      <c r="K315" s="35"/>
      <c r="L315" s="35"/>
      <c r="M315" s="35"/>
      <c r="N315" s="35"/>
      <c r="O315" s="35"/>
      <c r="P315" s="35"/>
      <c r="Q315" s="35"/>
      <c r="R315" s="35"/>
      <c r="S315" s="35"/>
      <c r="T315" s="35"/>
    </row>
    <row r="316" spans="1:20" ht="12.75">
      <c r="A316" s="38"/>
      <c r="B316" s="38"/>
      <c r="C316" s="40"/>
      <c r="D316" s="23"/>
      <c r="E316" s="23"/>
      <c r="F316" s="23"/>
      <c r="G316" s="23"/>
      <c r="H316" s="23"/>
      <c r="I316" s="23"/>
      <c r="J316" s="23"/>
      <c r="K316" s="35"/>
      <c r="L316" s="35"/>
      <c r="M316" s="35"/>
      <c r="N316" s="35"/>
      <c r="O316" s="35"/>
      <c r="P316" s="35"/>
      <c r="Q316" s="35"/>
      <c r="R316" s="35"/>
      <c r="S316" s="35"/>
      <c r="T316" s="35"/>
    </row>
    <row r="317" spans="1:20" ht="12.75">
      <c r="A317" s="24"/>
      <c r="B317" s="24"/>
      <c r="C317" s="35"/>
      <c r="D317" s="23"/>
      <c r="E317" s="23"/>
      <c r="F317" s="23"/>
      <c r="G317" s="23"/>
      <c r="H317" s="23"/>
      <c r="I317" s="23"/>
      <c r="J317" s="23"/>
      <c r="K317" s="100"/>
      <c r="L317" s="35"/>
      <c r="M317" s="35"/>
      <c r="N317" s="35"/>
      <c r="O317" s="35"/>
      <c r="P317" s="35"/>
      <c r="Q317" s="35"/>
      <c r="R317" s="35"/>
      <c r="S317" s="35"/>
      <c r="T317" s="35"/>
    </row>
    <row r="318" spans="1:20" ht="12.75">
      <c r="A318" s="24"/>
      <c r="B318" s="24"/>
      <c r="C318" s="35"/>
      <c r="D318" s="23"/>
      <c r="E318" s="23"/>
      <c r="F318" s="23"/>
      <c r="G318" s="23"/>
      <c r="H318" s="23"/>
      <c r="I318" s="23"/>
      <c r="J318" s="23"/>
      <c r="K318" s="100"/>
      <c r="L318" s="35"/>
      <c r="M318" s="35"/>
      <c r="N318" s="35"/>
      <c r="O318" s="35"/>
      <c r="P318" s="35"/>
      <c r="Q318" s="35"/>
      <c r="R318" s="35"/>
      <c r="S318" s="35"/>
      <c r="T318" s="35"/>
    </row>
    <row r="319" spans="1:20" ht="12.75">
      <c r="A319" s="24"/>
      <c r="B319" s="24"/>
      <c r="C319" s="35"/>
      <c r="D319" s="23"/>
      <c r="E319" s="23"/>
      <c r="F319" s="23"/>
      <c r="G319" s="23"/>
      <c r="H319" s="23"/>
      <c r="I319" s="23"/>
      <c r="J319" s="23"/>
      <c r="K319" s="100"/>
      <c r="L319" s="35"/>
      <c r="M319" s="35"/>
      <c r="N319" s="35"/>
      <c r="O319" s="35"/>
      <c r="P319" s="35"/>
      <c r="Q319" s="35"/>
      <c r="R319" s="35"/>
      <c r="S319" s="35"/>
      <c r="T319" s="35"/>
    </row>
    <row r="320" spans="1:20" ht="12.75">
      <c r="A320" s="24"/>
      <c r="B320" s="24"/>
      <c r="C320" s="35"/>
      <c r="D320" s="23"/>
      <c r="E320" s="23"/>
      <c r="F320" s="23"/>
      <c r="G320" s="23"/>
      <c r="H320" s="23"/>
      <c r="I320" s="23"/>
      <c r="J320" s="23"/>
      <c r="K320" s="100"/>
      <c r="L320" s="35"/>
      <c r="M320" s="35"/>
      <c r="N320" s="35"/>
      <c r="O320" s="35"/>
      <c r="P320" s="35"/>
      <c r="Q320" s="35"/>
      <c r="R320" s="35"/>
      <c r="S320" s="35"/>
      <c r="T320" s="35"/>
    </row>
    <row r="321" spans="1:20" ht="12.75">
      <c r="A321" s="24"/>
      <c r="B321" s="24"/>
      <c r="C321" s="35"/>
      <c r="D321" s="23"/>
      <c r="E321" s="23"/>
      <c r="F321" s="23"/>
      <c r="G321" s="23"/>
      <c r="H321" s="23"/>
      <c r="I321" s="23"/>
      <c r="J321" s="23"/>
      <c r="K321" s="100"/>
      <c r="L321" s="35"/>
      <c r="M321" s="35"/>
      <c r="N321" s="35"/>
      <c r="O321" s="35"/>
      <c r="P321" s="35"/>
      <c r="Q321" s="35"/>
      <c r="R321" s="35"/>
      <c r="S321" s="35"/>
      <c r="T321" s="35"/>
    </row>
    <row r="322" spans="1:20" ht="12.75">
      <c r="A322" s="24"/>
      <c r="B322" s="24"/>
      <c r="C322" s="35"/>
      <c r="D322" s="23"/>
      <c r="E322" s="23"/>
      <c r="F322" s="23"/>
      <c r="G322" s="23"/>
      <c r="H322" s="23"/>
      <c r="I322" s="23"/>
      <c r="J322" s="23"/>
      <c r="K322" s="100"/>
      <c r="L322" s="35"/>
      <c r="M322" s="35"/>
      <c r="N322" s="35"/>
      <c r="O322" s="35"/>
      <c r="P322" s="35"/>
      <c r="Q322" s="35"/>
      <c r="R322" s="35"/>
      <c r="S322" s="35"/>
      <c r="T322" s="35"/>
    </row>
    <row r="323" spans="1:20" ht="12.75">
      <c r="A323" s="24"/>
      <c r="B323" s="24"/>
      <c r="C323" s="35"/>
      <c r="D323" s="23"/>
      <c r="E323" s="23"/>
      <c r="F323" s="23"/>
      <c r="G323" s="23"/>
      <c r="H323" s="23"/>
      <c r="I323" s="23"/>
      <c r="J323" s="23"/>
      <c r="K323" s="100"/>
      <c r="L323" s="35"/>
      <c r="M323" s="35"/>
      <c r="N323" s="35"/>
      <c r="O323" s="35"/>
      <c r="P323" s="35"/>
      <c r="Q323" s="35"/>
      <c r="R323" s="35"/>
      <c r="S323" s="35"/>
      <c r="T323" s="35"/>
    </row>
    <row r="324" spans="1:20" ht="12.75">
      <c r="A324" s="24"/>
      <c r="B324" s="24"/>
      <c r="C324" s="35"/>
      <c r="D324" s="23"/>
      <c r="E324" s="23"/>
      <c r="F324" s="23"/>
      <c r="G324" s="23"/>
      <c r="H324" s="23"/>
      <c r="I324" s="23"/>
      <c r="J324" s="23"/>
      <c r="K324" s="100"/>
      <c r="L324" s="35"/>
      <c r="M324" s="35"/>
      <c r="N324" s="35"/>
      <c r="O324" s="35"/>
      <c r="P324" s="35"/>
      <c r="Q324" s="35"/>
      <c r="R324" s="35"/>
      <c r="S324" s="35"/>
      <c r="T324" s="35"/>
    </row>
    <row r="325" spans="1:20" ht="12.75">
      <c r="A325" s="24"/>
      <c r="B325" s="24"/>
      <c r="C325" s="35"/>
      <c r="D325" s="23"/>
      <c r="E325" s="23"/>
      <c r="F325" s="23"/>
      <c r="G325" s="23"/>
      <c r="H325" s="23"/>
      <c r="I325" s="23"/>
      <c r="J325" s="23"/>
      <c r="K325" s="100"/>
      <c r="L325" s="35"/>
      <c r="M325" s="35"/>
      <c r="N325" s="35"/>
      <c r="O325" s="35"/>
      <c r="P325" s="35"/>
      <c r="Q325" s="35"/>
      <c r="R325" s="35"/>
      <c r="S325" s="35"/>
      <c r="T325" s="35"/>
    </row>
    <row r="326" spans="1:20" ht="12.75">
      <c r="A326" s="24"/>
      <c r="B326" s="24"/>
      <c r="C326" s="35"/>
      <c r="D326" s="23"/>
      <c r="E326" s="23"/>
      <c r="F326" s="23"/>
      <c r="G326" s="23"/>
      <c r="H326" s="23"/>
      <c r="I326" s="23"/>
      <c r="J326" s="23"/>
      <c r="K326" s="100"/>
      <c r="L326" s="35"/>
      <c r="M326" s="35"/>
      <c r="N326" s="35"/>
      <c r="O326" s="35"/>
      <c r="P326" s="35"/>
      <c r="Q326" s="35"/>
      <c r="R326" s="35"/>
      <c r="S326" s="35"/>
      <c r="T326" s="35"/>
    </row>
    <row r="327" spans="1:20" ht="12.75">
      <c r="A327" s="24"/>
      <c r="B327" s="24"/>
      <c r="C327" s="35"/>
      <c r="D327" s="23"/>
      <c r="E327" s="23"/>
      <c r="F327" s="23"/>
      <c r="G327" s="23"/>
      <c r="H327" s="23"/>
      <c r="I327" s="23"/>
      <c r="J327" s="23"/>
      <c r="K327" s="100"/>
      <c r="L327" s="35"/>
      <c r="M327" s="35"/>
      <c r="N327" s="35"/>
      <c r="O327" s="35"/>
      <c r="P327" s="35"/>
      <c r="Q327" s="35"/>
      <c r="R327" s="35"/>
      <c r="S327" s="35"/>
      <c r="T327" s="35"/>
    </row>
    <row r="328" spans="1:20" ht="12.75">
      <c r="A328" s="28"/>
      <c r="B328" s="28"/>
      <c r="C328" s="31"/>
      <c r="D328" s="101"/>
      <c r="E328" s="23"/>
      <c r="F328" s="102"/>
      <c r="G328" s="23"/>
      <c r="H328" s="23"/>
      <c r="I328" s="103"/>
      <c r="J328" s="23"/>
      <c r="K328" s="104"/>
      <c r="L328" s="35"/>
      <c r="M328" s="35"/>
      <c r="N328" s="35"/>
      <c r="O328" s="35"/>
      <c r="P328" s="35"/>
      <c r="Q328" s="35"/>
      <c r="R328" s="35"/>
      <c r="S328" s="35"/>
      <c r="T328" s="35"/>
    </row>
    <row r="329" spans="1:20" ht="12.75">
      <c r="A329" s="24"/>
      <c r="B329" s="24"/>
      <c r="C329" s="35"/>
      <c r="D329" s="23"/>
      <c r="E329" s="23"/>
      <c r="F329" s="23"/>
      <c r="G329" s="23"/>
      <c r="H329" s="23"/>
      <c r="I329" s="23"/>
      <c r="J329" s="23"/>
      <c r="K329" s="100"/>
      <c r="L329" s="35"/>
      <c r="M329" s="35"/>
      <c r="N329" s="35"/>
      <c r="O329" s="35"/>
      <c r="P329" s="35"/>
      <c r="Q329" s="35"/>
      <c r="R329" s="35"/>
      <c r="S329" s="35"/>
      <c r="T329" s="35"/>
    </row>
    <row r="330" spans="1:20" ht="12.75">
      <c r="A330" s="24"/>
      <c r="B330" s="24"/>
      <c r="C330" s="35"/>
      <c r="D330" s="23"/>
      <c r="E330" s="23"/>
      <c r="F330" s="23"/>
      <c r="G330" s="23"/>
      <c r="H330" s="23"/>
      <c r="I330" s="23"/>
      <c r="J330" s="23"/>
      <c r="K330" s="100"/>
      <c r="L330" s="35"/>
      <c r="M330" s="35"/>
      <c r="N330" s="35"/>
      <c r="O330" s="35"/>
      <c r="P330" s="35"/>
      <c r="Q330" s="35"/>
      <c r="R330" s="35"/>
      <c r="S330" s="35"/>
      <c r="T330" s="35"/>
    </row>
    <row r="331" spans="1:20" ht="12.75">
      <c r="A331" s="24"/>
      <c r="B331" s="24"/>
      <c r="C331" s="35"/>
      <c r="D331" s="23"/>
      <c r="E331" s="23"/>
      <c r="F331" s="23"/>
      <c r="G331" s="23"/>
      <c r="H331" s="23"/>
      <c r="I331" s="23"/>
      <c r="J331" s="23"/>
      <c r="K331" s="100"/>
      <c r="L331" s="35"/>
      <c r="M331" s="35"/>
      <c r="N331" s="35"/>
      <c r="O331" s="35"/>
      <c r="P331" s="35"/>
      <c r="Q331" s="35"/>
      <c r="R331" s="35"/>
      <c r="S331" s="35"/>
      <c r="T331" s="35"/>
    </row>
    <row r="332" spans="1:20" ht="12.75">
      <c r="A332" s="24"/>
      <c r="B332" s="24"/>
      <c r="C332" s="35"/>
      <c r="D332" s="23"/>
      <c r="E332" s="23"/>
      <c r="F332" s="23"/>
      <c r="G332" s="23"/>
      <c r="H332" s="23"/>
      <c r="I332" s="23"/>
      <c r="J332" s="23"/>
      <c r="K332" s="100"/>
      <c r="L332" s="35"/>
      <c r="M332" s="35"/>
      <c r="N332" s="35"/>
      <c r="O332" s="35"/>
      <c r="P332" s="35"/>
      <c r="Q332" s="35"/>
      <c r="R332" s="35"/>
      <c r="S332" s="35"/>
      <c r="T332" s="35"/>
    </row>
    <row r="333" spans="1:20" ht="12.75">
      <c r="A333" s="24"/>
      <c r="B333" s="24"/>
      <c r="C333" s="35"/>
      <c r="D333" s="23"/>
      <c r="E333" s="23"/>
      <c r="F333" s="23"/>
      <c r="G333" s="23"/>
      <c r="H333" s="23"/>
      <c r="I333" s="23"/>
      <c r="J333" s="23"/>
      <c r="K333" s="100"/>
      <c r="L333" s="35"/>
      <c r="M333" s="35"/>
      <c r="N333" s="35"/>
      <c r="O333" s="35"/>
      <c r="P333" s="35"/>
      <c r="Q333" s="35"/>
      <c r="R333" s="35"/>
      <c r="S333" s="35"/>
      <c r="T333" s="35"/>
    </row>
    <row r="334" spans="1:20" ht="12.75">
      <c r="A334" s="24"/>
      <c r="B334" s="24"/>
      <c r="C334" s="35"/>
      <c r="D334" s="23"/>
      <c r="E334" s="23"/>
      <c r="F334" s="23"/>
      <c r="G334" s="23"/>
      <c r="H334" s="23"/>
      <c r="I334" s="23"/>
      <c r="J334" s="23"/>
      <c r="K334" s="100"/>
      <c r="L334" s="35"/>
      <c r="M334" s="35"/>
      <c r="N334" s="35"/>
      <c r="O334" s="35"/>
      <c r="P334" s="35"/>
      <c r="Q334" s="35"/>
      <c r="R334" s="35"/>
      <c r="S334" s="35"/>
      <c r="T334" s="35"/>
    </row>
    <row r="335" spans="1:20" ht="12.75">
      <c r="A335" s="24"/>
      <c r="B335" s="24"/>
      <c r="C335" s="35"/>
      <c r="D335" s="23"/>
      <c r="E335" s="23"/>
      <c r="F335" s="23"/>
      <c r="G335" s="23"/>
      <c r="H335" s="23"/>
      <c r="I335" s="23"/>
      <c r="J335" s="23"/>
      <c r="K335" s="100"/>
      <c r="L335" s="35"/>
      <c r="M335" s="35"/>
      <c r="N335" s="35"/>
      <c r="O335" s="35"/>
      <c r="P335" s="35"/>
      <c r="Q335" s="35"/>
      <c r="R335" s="35"/>
      <c r="S335" s="35"/>
      <c r="T335" s="35"/>
    </row>
    <row r="336" spans="1:20" ht="12.75">
      <c r="A336" s="23"/>
      <c r="B336" s="23"/>
      <c r="C336" s="35"/>
      <c r="D336" s="101"/>
      <c r="E336" s="23"/>
      <c r="F336" s="102"/>
      <c r="G336" s="23"/>
      <c r="H336" s="23"/>
      <c r="I336" s="23"/>
      <c r="J336" s="23"/>
      <c r="K336" s="35"/>
      <c r="L336" s="35"/>
      <c r="M336" s="35"/>
      <c r="N336" s="35"/>
      <c r="O336" s="35"/>
      <c r="P336" s="35"/>
      <c r="Q336" s="35"/>
      <c r="R336" s="35"/>
      <c r="S336" s="35"/>
      <c r="T336" s="35"/>
    </row>
  </sheetData>
  <sheetProtection/>
  <autoFilter ref="W1:Y178"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4"/>
  <dimension ref="A1:BO254"/>
  <sheetViews>
    <sheetView tabSelected="1" zoomScale="75" zoomScaleNormal="75" zoomScalePageLayoutView="0" workbookViewId="0" topLeftCell="C1">
      <selection activeCell="F110" sqref="F110"/>
    </sheetView>
  </sheetViews>
  <sheetFormatPr defaultColWidth="9.140625" defaultRowHeight="12.75"/>
  <cols>
    <col min="1" max="3" width="6.7109375" style="4" customWidth="1"/>
    <col min="4" max="4" width="10.7109375" style="4" customWidth="1"/>
    <col min="5" max="5" width="22.7109375" style="0" customWidth="1"/>
    <col min="15" max="15" width="6.57421875" style="23" customWidth="1"/>
    <col min="16" max="16" width="6.7109375" style="4" customWidth="1"/>
    <col min="17" max="17" width="6.57421875" style="23" customWidth="1"/>
    <col min="18" max="18" width="10.57421875" style="4" customWidth="1"/>
    <col min="19" max="19" width="22.57421875" style="0" customWidth="1"/>
    <col min="33" max="33" width="16.57421875" style="0" customWidth="1"/>
    <col min="34" max="34" width="17.8515625" style="0" customWidth="1"/>
    <col min="44" max="44" width="15.8515625" style="0" customWidth="1"/>
    <col min="45" max="45" width="21.00390625" style="4" customWidth="1"/>
    <col min="59" max="59" width="10.00390625" style="0" customWidth="1"/>
    <col min="60" max="69" width="0" style="0" hidden="1" customWidth="1"/>
  </cols>
  <sheetData>
    <row r="1" spans="1:27" ht="20.25" customHeight="1">
      <c r="A1" s="7"/>
      <c r="B1" s="109"/>
      <c r="C1" s="7"/>
      <c r="D1" s="7"/>
      <c r="E1" s="126" t="s">
        <v>424</v>
      </c>
      <c r="F1" s="127"/>
      <c r="G1" s="127"/>
      <c r="H1" s="127"/>
      <c r="I1" s="127"/>
      <c r="J1" s="127"/>
      <c r="K1" s="127"/>
      <c r="L1" s="127"/>
      <c r="M1" s="128"/>
      <c r="N1" s="58"/>
      <c r="O1" s="7"/>
      <c r="P1" s="109"/>
      <c r="Q1" s="7"/>
      <c r="R1" s="7"/>
      <c r="S1" s="126" t="s">
        <v>425</v>
      </c>
      <c r="T1" s="127"/>
      <c r="U1" s="127"/>
      <c r="V1" s="127"/>
      <c r="W1" s="127"/>
      <c r="X1" s="127"/>
      <c r="Y1" s="127"/>
      <c r="Z1" s="127"/>
      <c r="AA1" s="128"/>
    </row>
    <row r="2" spans="1:65" ht="26.25" customHeight="1">
      <c r="A2" s="25" t="s">
        <v>28</v>
      </c>
      <c r="B2" s="25" t="s">
        <v>67</v>
      </c>
      <c r="C2" s="25"/>
      <c r="D2" s="25"/>
      <c r="E2" s="69"/>
      <c r="F2" s="68" t="s">
        <v>1</v>
      </c>
      <c r="G2" s="68" t="s">
        <v>10</v>
      </c>
      <c r="H2" s="68" t="s">
        <v>2</v>
      </c>
      <c r="I2" s="68" t="s">
        <v>3</v>
      </c>
      <c r="J2" s="68" t="s">
        <v>6</v>
      </c>
      <c r="K2" s="68" t="s">
        <v>4</v>
      </c>
      <c r="L2" s="68" t="s">
        <v>5</v>
      </c>
      <c r="M2" s="70" t="s">
        <v>9</v>
      </c>
      <c r="N2" s="48"/>
      <c r="O2" s="4" t="s">
        <v>28</v>
      </c>
      <c r="P2" s="25" t="s">
        <v>67</v>
      </c>
      <c r="Q2" s="4"/>
      <c r="R2" s="25"/>
      <c r="S2" s="69"/>
      <c r="T2" s="68" t="s">
        <v>1</v>
      </c>
      <c r="U2" s="68" t="s">
        <v>10</v>
      </c>
      <c r="V2" s="68" t="s">
        <v>2</v>
      </c>
      <c r="W2" s="68" t="s">
        <v>3</v>
      </c>
      <c r="X2" s="68" t="s">
        <v>6</v>
      </c>
      <c r="Y2" s="68" t="s">
        <v>4</v>
      </c>
      <c r="Z2" s="68" t="s">
        <v>5</v>
      </c>
      <c r="AA2" s="70" t="s">
        <v>9</v>
      </c>
      <c r="AG2" t="s">
        <v>29</v>
      </c>
      <c r="AS2" s="53" t="s">
        <v>424</v>
      </c>
      <c r="AU2" s="3"/>
      <c r="AV2" s="3"/>
      <c r="AW2" s="3"/>
      <c r="AX2" s="3"/>
      <c r="AY2" s="3"/>
      <c r="AZ2" s="3"/>
      <c r="BA2" s="3"/>
      <c r="BH2" s="27" t="s">
        <v>42</v>
      </c>
      <c r="BM2" s="27" t="s">
        <v>43</v>
      </c>
    </row>
    <row r="3" spans="1:67" ht="15" customHeight="1">
      <c r="A3" s="26">
        <f aca="true" t="shared" si="0" ref="A3:A13">IF(COUNTIF(AG$3:AG$6,E$1)=1,IF(E$1=AS$2,COUNTIF(AS$3:AS$32,E3),IF(E$1=AS$33,COUNTIF(AS$34:AS$62,E3),IF(E$1=AS$63,COUNTIF(AS$64:AS$92,E3),COUNTIF(AS$94:AS$122,E3)))),IF(E$1=AS$123,COUNTIF(AS$124:AS$152,E3),IF(E$1=AS$153,COUNTIF(AS$154:AS$182,E3),IF(E$1=AS$183,COUNTIF(AS$184:AS$212,E3),COUNTIF(AS$214:AS$242,E3)))))</f>
        <v>1</v>
      </c>
      <c r="B3" s="110">
        <v>1</v>
      </c>
      <c r="C3" s="26" t="str">
        <f aca="true" t="shared" si="1" ref="C3:C13">IF(COUNTIF(AG$3:AG$6,E$1)=1,IF(AND(E$1=AS$2,COUNTIF(AS$3:AS$32,E3)=1),LOOKUP(E3,AS$3:AS$32,AR$3:AR$32),IF(AND(E$1=AS$33,COUNTIF(AS$34:AS$62,E3)=1),LOOKUP(E3,AS$34:AS$62,AR$34:AR$62),IF(AND(E$1=AS$63,COUNTIF(AS$64:AS$92,E3)=1),LOOKUP(E3,AS$64:AS$92,AR$64:AR$92),LOOKUP(E3,AS$94:AS$122,AR$94:AR$122)))),IF(AND(E$1=AS$123,COUNTIF(AS$124:AS$152,E3)=1),LOOKUP(E3,AS$124:AS$152,AR$124:AR$152),IF(AND(E$1=AS$153,COUNTIF(AS$154:AS$182,E3)=1),LOOKUP(E3,AS$154:AS$182,AR$154:AR$182),IF(AND(E$1=AS$183,COUNTIF(AS$184:AS$212,E3)=1),LOOKUP(E3,AS$184:AS$212,AR$184:AR$212),LOOKUP(E3,AS$214:AS$242,AR$214:AR$242)))))</f>
        <v>P</v>
      </c>
      <c r="D3" s="26" t="str">
        <f>BJ3</f>
        <v>Juventus</v>
      </c>
      <c r="E3" s="71" t="s">
        <v>214</v>
      </c>
      <c r="F3" s="67">
        <f>IF('Inserisci Voti'!D2="","",'Inserisci Voti'!D2)</f>
        <v>6.5</v>
      </c>
      <c r="G3" s="67">
        <f>IF('Inserisci Voti'!E2="","",'Inserisci Voti'!E2)</f>
      </c>
      <c r="H3" s="67">
        <f>IF('Inserisci Voti'!F2="","",'Inserisci Voti'!F2)</f>
      </c>
      <c r="I3" s="67">
        <f>IF('Inserisci Voti'!G2="","",'Inserisci Voti'!G2)</f>
      </c>
      <c r="J3" s="67">
        <f>IF('Inserisci Voti'!H2="","",'Inserisci Voti'!H2)</f>
      </c>
      <c r="K3" s="67">
        <f>IF('Inserisci Voti'!I2="","",'Inserisci Voti'!I2)</f>
      </c>
      <c r="L3" s="67">
        <f>IF('Inserisci Voti'!J2="","",'Inserisci Voti'!J2)</f>
      </c>
      <c r="M3" s="72">
        <f>IF('Inserisci Voti'!K2="","",'Inserisci Voti'!K2)</f>
        <v>6.5</v>
      </c>
      <c r="N3" s="48"/>
      <c r="O3" s="26">
        <f aca="true" t="shared" si="2" ref="O3:O13">IF(COUNTIF(AH$3:AH$6,S$1)=0,IF(S$1=AS$2,COUNTIF(AS$3:AS$32,S3),IF(S$1=AS$33,COUNTIF(AS$34:AS$62,S3),IF(S$1=AS$63,COUNTIF(AS$64:AS$92,S3),COUNTIF(AS$94:AS$122,S3)))),IF(S$1=AS$123,COUNTIF(AS$124:AS$152,S3),IF(S$1=AS$153,COUNTIF(AS$154:AS$182,S3),IF(S$1=AS$183,COUNTIF(AS$184:AS$212,S3),COUNTIF(AS$214:AS$242,S3)))))</f>
        <v>1</v>
      </c>
      <c r="P3" s="110">
        <v>11</v>
      </c>
      <c r="Q3" s="26" t="str">
        <f aca="true" t="shared" si="3" ref="Q3:Q13">IF(COUNTIF(AH$3:AH$6,S$1)=0,IF(AND(S$1=AS$2,COUNTIF(AS$3:AS$32,S3)=1),LOOKUP(S3,AS$3:AS$32,AR$3:AR$32),IF(AND(S$1=AS$33,COUNTIF(AS$34:AS$62,S3)=1),LOOKUP(S3,AS$34:AS$62,AR$34:AR$62),IF(AND(S$1=AS$63,COUNTIF(AS$64:AS$92,S3)=1),LOOKUP(S3,AS$64:AS$92,AR$64:AR$92),LOOKUP(S3,AS$94:AS$122,AR$94:AR$122)))),IF(AND(S$1=AS$123,COUNTIF(AS$124:AS$152,S3)=1),LOOKUP(S3,AS$124:AS$152,AR$124:AR$152),IF(AND(S$1=AS$153,COUNTIF(AS$154:AS$182,S3)=1),LOOKUP(S3,AS$154:AS$182,AR$154:AR$182),IF(AND(S$1=AS$183,COUNTIF(AS$184:AS$212,S3)=1),LOOKUP(S3,AS$184:AS$212,AR$184:AR$212),LOOKUP(S3,AS$214:AS$242,AR$214:AR$242)))))</f>
        <v>P</v>
      </c>
      <c r="R3" s="26" t="str">
        <f>BO3</f>
        <v>Fiorentina</v>
      </c>
      <c r="S3" s="71" t="s">
        <v>186</v>
      </c>
      <c r="T3" s="98">
        <f>IF('Inserisci Voti'!D86="","",'Inserisci Voti'!D86)</f>
        <v>6.5</v>
      </c>
      <c r="U3" s="67">
        <f>IF('Inserisci Voti'!E86="","",'Inserisci Voti'!E86)</f>
      </c>
      <c r="V3" s="67">
        <f>IF('Inserisci Voti'!F86="","",'Inserisci Voti'!F86)</f>
      </c>
      <c r="W3" s="67">
        <f>IF('Inserisci Voti'!G86="","",'Inserisci Voti'!G86)</f>
        <v>1</v>
      </c>
      <c r="X3" s="67">
        <f>IF('Inserisci Voti'!H86="","",'Inserisci Voti'!H86)</f>
      </c>
      <c r="Y3" s="67">
        <f>IF('Inserisci Voti'!I86="","",'Inserisci Voti'!I86)</f>
      </c>
      <c r="Z3" s="67">
        <f>IF('Inserisci Voti'!J86="","",'Inserisci Voti'!J86)</f>
      </c>
      <c r="AA3" s="72">
        <f>IF('Inserisci Voti'!K86="","",'Inserisci Voti'!K86)</f>
        <v>5.5</v>
      </c>
      <c r="AG3" s="17" t="s">
        <v>424</v>
      </c>
      <c r="AH3" s="17"/>
      <c r="AR3" s="54" t="s">
        <v>52</v>
      </c>
      <c r="AS3" s="36" t="s">
        <v>444</v>
      </c>
      <c r="AU3" s="4"/>
      <c r="AV3" s="4"/>
      <c r="AW3" s="4"/>
      <c r="AX3" s="4"/>
      <c r="BH3" t="str">
        <f>IF(COUNTIF(Rose!A$2:J$41,SuperCoppa!E3)=1,"META SX",IF(COUNTIF(Rose!K$2:T$41,SuperCoppa!E3)=1,"META DX","non esiste"))</f>
        <v>META SX</v>
      </c>
      <c r="BI3" t="str">
        <f>IF(BH3="META SX",IF(COUNTIF(Rose!A$2:E$41,SuperCoppa!E3)=1,"SSX","DSX"),IF(BH3="META DX",IF(COUNTIF(Rose!K$2:O$41,SuperCoppa!E3)=1,"SDX","DDX"),"non esiste"))</f>
        <v>DSX</v>
      </c>
      <c r="BJ3" t="str">
        <f>IF(BI3="SSX",IF(COUNTIF(Rose!A$2:A$41,E3)=1,Rose!A$1,IF(COUNTIF(Rose!B$2:B$41,E3)=1,Rose!B$1,IF(COUNTIF(Rose!C$2:C$41,E3)=1,Rose!C$1,IF(COUNTIF(Rose!D$2:D$41,E3)=1,Rose!D$1,Rose!E$1)))),IF(BI3="DSX",IF(COUNTIF(Rose!F$2:F$41,E3)=1,Rose!F$1,IF(COUNTIF(Rose!G$2:G$41,E3)=1,Rose!G$1,IF(COUNTIF(Rose!H$2:H$41,E3)=1,Rose!H$1,IF(COUNTIF(Rose!I$2:I$41,E3)=1,Rose!I$1,Rose!J$1)))),IF(BI3="SDX",IF(COUNTIF(Rose!K$2:K$41,E3)=1,Rose!K$1,IF(COUNTIF(Rose!L$2:L$41,E3)=1,Rose!L$1,IF(COUNTIF(Rose!M$2:M$41,E3)=1,Rose!M$1,IF(COUNTIF(Rose!N$2:N$41,E3)=1,Rose!N$1,Rose!O$1)))),IF(COUNTIF(Rose!P$2:P$41,E3)=1,Rose!P$1,IF(COUNTIF(Rose!Q$2:Q$41,E3)=1,Rose!Q$1,IF(COUNTIF(Rose!R$2:R$41,E3)=1,Rose!R$1,IF(COUNTIF(Rose!S$2:S$41,E3)=1,Rose!S$1,Rose!T$1)))))))</f>
        <v>Juventus</v>
      </c>
      <c r="BM3" t="str">
        <f>IF(COUNTIF(Rose!A$2:J$41,SuperCoppa!S3)=1,"META SX",IF(COUNTIF(Rose!K$2:T$41,SuperCoppa!S3)=1,"META DX","non esiste"))</f>
        <v>META SX</v>
      </c>
      <c r="BN3" t="str">
        <f>IF(BM3="META SX",IF(COUNTIF(Rose!A$2:E$41,SuperCoppa!S3)=1,"SSX","DSX"),IF(BM3="META DX",IF(COUNTIF(Rose!K$2:O$41,SuperCoppa!S3)=1,"SDX","DDX"),"non esiste"))</f>
        <v>SSX</v>
      </c>
      <c r="BO3" t="str">
        <f>IF(BN3="SSX",IF(COUNTIF(Rose!A$2:A$41,S3)=1,Rose!A$1,IF(COUNTIF(Rose!B$2:B$41,S3)=1,Rose!B$1,IF(COUNTIF(Rose!C$2:C$41,S3)=1,Rose!C$1,IF(COUNTIF(Rose!D$2:D$41,S3)=1,Rose!D$1,Rose!E$1)))),IF(BN3="DSX",IF(COUNTIF(Rose!F$2:F$41,S3)=1,Rose!F$1,IF(COUNTIF(Rose!G$2:G$41,S3)=1,Rose!G$1,IF(COUNTIF(Rose!H$2:H$41,S3)=1,Rose!H$1,IF(COUNTIF(Rose!I$2:I$41,S3)=1,Rose!I$1,Rose!J$1)))),IF(BN3="SDX",IF(COUNTIF(Rose!K$2:K$41,S3)=1,Rose!K$1,IF(COUNTIF(Rose!L$2:L$41,S3)=1,Rose!L$1,IF(COUNTIF(Rose!M$2:M$41,S3)=1,Rose!M$1,IF(COUNTIF(Rose!N$2:N$41,S3)=1,Rose!N$1,Rose!O$1)))),IF(COUNTIF(Rose!P$2:P$41,S3)=1,Rose!P$1,IF(COUNTIF(Rose!Q$2:Q$41,S3)=1,Rose!Q$1,IF(COUNTIF(Rose!R$2:R$41,S3)=1,Rose!R$1,IF(COUNTIF(Rose!S$2:S$41,S3)=1,Rose!S$1,Rose!T$1)))))))</f>
        <v>Fiorentina</v>
      </c>
    </row>
    <row r="4" spans="1:67" ht="15" customHeight="1">
      <c r="A4" s="26">
        <f t="shared" si="0"/>
        <v>1</v>
      </c>
      <c r="B4" s="110">
        <v>9</v>
      </c>
      <c r="C4" s="26" t="str">
        <f t="shared" si="1"/>
        <v>D</v>
      </c>
      <c r="D4" s="26" t="str">
        <f aca="true" t="shared" si="4" ref="D4:D21">BJ4</f>
        <v>Napoli</v>
      </c>
      <c r="E4" s="71" t="s">
        <v>73</v>
      </c>
      <c r="F4" s="67">
        <f>IF('Inserisci Voti'!D3="","",'Inserisci Voti'!D3)</f>
        <v>5</v>
      </c>
      <c r="G4" s="67">
        <f>IF('Inserisci Voti'!E3="","",'Inserisci Voti'!E3)</f>
      </c>
      <c r="H4" s="67">
        <f>IF('Inserisci Voti'!F3="","",'Inserisci Voti'!F3)</f>
      </c>
      <c r="I4" s="67">
        <f>IF('Inserisci Voti'!G3="","",'Inserisci Voti'!G3)</f>
      </c>
      <c r="J4" s="67">
        <f>IF('Inserisci Voti'!H3="","",'Inserisci Voti'!H3)</f>
      </c>
      <c r="K4" s="67">
        <f>IF('Inserisci Voti'!I3="","",'Inserisci Voti'!I3)</f>
      </c>
      <c r="L4" s="67">
        <f>IF('Inserisci Voti'!J3="","",'Inserisci Voti'!J3)</f>
      </c>
      <c r="M4" s="72">
        <f>IF('Inserisci Voti'!K3="","",'Inserisci Voti'!K3)</f>
        <v>5</v>
      </c>
      <c r="N4" s="48"/>
      <c r="O4" s="26">
        <f t="shared" si="2"/>
        <v>0</v>
      </c>
      <c r="P4" s="110">
        <v>10</v>
      </c>
      <c r="Q4" s="26" t="e">
        <f t="shared" si="3"/>
        <v>#N/A</v>
      </c>
      <c r="R4" s="26" t="str">
        <f aca="true" t="shared" si="5" ref="R4:R21">BO4</f>
        <v>Inter</v>
      </c>
      <c r="S4" s="118" t="s">
        <v>135</v>
      </c>
      <c r="T4" s="98">
        <f>IF('Inserisci Voti'!D87="","",'Inserisci Voti'!D87)</f>
      </c>
      <c r="U4" s="67">
        <f>IF('Inserisci Voti'!E87="","",'Inserisci Voti'!E87)</f>
      </c>
      <c r="V4" s="67">
        <f>IF('Inserisci Voti'!F87="","",'Inserisci Voti'!F87)</f>
      </c>
      <c r="W4" s="67">
        <f>IF('Inserisci Voti'!G87="","",'Inserisci Voti'!G87)</f>
      </c>
      <c r="X4" s="67">
        <f>IF('Inserisci Voti'!H87="","",'Inserisci Voti'!H87)</f>
      </c>
      <c r="Y4" s="67">
        <f>IF('Inserisci Voti'!I87="","",'Inserisci Voti'!I87)</f>
      </c>
      <c r="Z4" s="67">
        <f>IF('Inserisci Voti'!J87="","",'Inserisci Voti'!J87)</f>
      </c>
      <c r="AA4" s="72">
        <f>IF('Inserisci Voti'!K87="","",'Inserisci Voti'!K87)</f>
        <v>0</v>
      </c>
      <c r="AG4" s="17" t="s">
        <v>425</v>
      </c>
      <c r="AH4" s="19"/>
      <c r="AR4" s="54" t="s">
        <v>51</v>
      </c>
      <c r="AS4" s="36" t="s">
        <v>436</v>
      </c>
      <c r="AU4" s="4"/>
      <c r="AV4" s="4"/>
      <c r="AW4" s="4"/>
      <c r="AX4" s="4"/>
      <c r="BH4" t="str">
        <f>IF(COUNTIF(Rose!A$2:J$41,SuperCoppa!E4)=1,"META SX",IF(COUNTIF(Rose!K$2:T$41,SuperCoppa!E4)=1,"META DX","non esiste"))</f>
        <v>META DX</v>
      </c>
      <c r="BI4" t="str">
        <f>IF(BH4="META SX",IF(COUNTIF(Rose!A$2:E$41,SuperCoppa!E4)=1,"SSX","DSX"),IF(BH4="META DX",IF(COUNTIF(Rose!K$2:O$41,SuperCoppa!E4)=1,"SDX","DDX"),"non esiste"))</f>
        <v>SDX</v>
      </c>
      <c r="BJ4" t="str">
        <f>IF(BI4="SSX",IF(COUNTIF(Rose!A$2:A$41,E4)=1,Rose!A$1,IF(COUNTIF(Rose!B$2:B$41,E4)=1,Rose!B$1,IF(COUNTIF(Rose!C$2:C$41,E4)=1,Rose!C$1,IF(COUNTIF(Rose!D$2:D$41,E4)=1,Rose!D$1,Rose!E$1)))),IF(BI4="DSX",IF(COUNTIF(Rose!F$2:F$41,E4)=1,Rose!F$1,IF(COUNTIF(Rose!G$2:G$41,E4)=1,Rose!G$1,IF(COUNTIF(Rose!H$2:H$41,E4)=1,Rose!H$1,IF(COUNTIF(Rose!I$2:I$41,E4)=1,Rose!I$1,Rose!J$1)))),IF(BI4="SDX",IF(COUNTIF(Rose!K$2:K$41,E4)=1,Rose!K$1,IF(COUNTIF(Rose!L$2:L$41,E4)=1,Rose!L$1,IF(COUNTIF(Rose!M$2:M$41,E4)=1,Rose!M$1,IF(COUNTIF(Rose!N$2:N$41,E4)=1,Rose!N$1,Rose!O$1)))),IF(COUNTIF(Rose!P$2:P$41,E4)=1,Rose!P$1,IF(COUNTIF(Rose!Q$2:Q$41,E4)=1,Rose!Q$1,IF(COUNTIF(Rose!R$2:R$41,E4)=1,Rose!R$1,IF(COUNTIF(Rose!S$2:S$41,E4)=1,Rose!S$1,Rose!T$1)))))))</f>
        <v>Napoli</v>
      </c>
      <c r="BM4" t="str">
        <f>IF(COUNTIF(Rose!A$2:J$41,SuperCoppa!S4)=1,"META SX",IF(COUNTIF(Rose!K$2:T$41,SuperCoppa!S4)=1,"META DX","non esiste"))</f>
        <v>META SX</v>
      </c>
      <c r="BN4" t="str">
        <f>IF(BM4="META SX",IF(COUNTIF(Rose!A$2:E$41,SuperCoppa!S4)=1,"SSX","DSX"),IF(BM4="META DX",IF(COUNTIF(Rose!K$2:O$41,SuperCoppa!S4)=1,"SDX","DDX"),"non esiste"))</f>
        <v>DSX</v>
      </c>
      <c r="BO4" t="str">
        <f>IF(BN4="SSX",IF(COUNTIF(Rose!A$2:A$41,S4)=1,Rose!A$1,IF(COUNTIF(Rose!B$2:B$41,S4)=1,Rose!B$1,IF(COUNTIF(Rose!C$2:C$41,S4)=1,Rose!C$1,IF(COUNTIF(Rose!D$2:D$41,S4)=1,Rose!D$1,Rose!E$1)))),IF(BN4="DSX",IF(COUNTIF(Rose!F$2:F$41,S4)=1,Rose!F$1,IF(COUNTIF(Rose!G$2:G$41,S4)=1,Rose!G$1,IF(COUNTIF(Rose!H$2:H$41,S4)=1,Rose!H$1,IF(COUNTIF(Rose!I$2:I$41,S4)=1,Rose!I$1,Rose!J$1)))),IF(BN4="SDX",IF(COUNTIF(Rose!K$2:K$41,S4)=1,Rose!K$1,IF(COUNTIF(Rose!L$2:L$41,S4)=1,Rose!L$1,IF(COUNTIF(Rose!M$2:M$41,S4)=1,Rose!M$1,IF(COUNTIF(Rose!N$2:N$41,S4)=1,Rose!N$1,Rose!O$1)))),IF(COUNTIF(Rose!P$2:P$41,S4)=1,Rose!P$1,IF(COUNTIF(Rose!Q$2:Q$41,S4)=1,Rose!Q$1,IF(COUNTIF(Rose!R$2:R$41,S4)=1,Rose!R$1,IF(COUNTIF(Rose!S$2:S$41,S4)=1,Rose!S$1,Rose!T$1)))))))</f>
        <v>Inter</v>
      </c>
    </row>
    <row r="5" spans="1:67" ht="15" customHeight="1">
      <c r="A5" s="26">
        <f t="shared" si="0"/>
        <v>1</v>
      </c>
      <c r="B5" s="110">
        <v>11</v>
      </c>
      <c r="C5" s="26" t="str">
        <f t="shared" si="1"/>
        <v>D</v>
      </c>
      <c r="D5" s="26" t="str">
        <f t="shared" si="4"/>
        <v>Atalanta</v>
      </c>
      <c r="E5" s="71" t="s">
        <v>140</v>
      </c>
      <c r="F5" s="67">
        <f>IF('Inserisci Voti'!D4="","",'Inserisci Voti'!D4)</f>
        <v>5.5</v>
      </c>
      <c r="G5" s="67">
        <f>IF('Inserisci Voti'!E4="","",'Inserisci Voti'!E4)</f>
      </c>
      <c r="H5" s="67">
        <f>IF('Inserisci Voti'!F4="","",'Inserisci Voti'!F4)</f>
      </c>
      <c r="I5" s="67">
        <f>IF('Inserisci Voti'!G4="","",'Inserisci Voti'!G4)</f>
      </c>
      <c r="J5" s="67">
        <f>IF('Inserisci Voti'!H4="","",'Inserisci Voti'!H4)</f>
      </c>
      <c r="K5" s="67">
        <f>IF('Inserisci Voti'!I4="","",'Inserisci Voti'!I4)</f>
      </c>
      <c r="L5" s="67">
        <f>IF('Inserisci Voti'!J4="","",'Inserisci Voti'!J4)</f>
      </c>
      <c r="M5" s="72">
        <f>IF('Inserisci Voti'!K4="","",'Inserisci Voti'!K4)</f>
        <v>5.5</v>
      </c>
      <c r="N5" s="48"/>
      <c r="O5" s="26">
        <f t="shared" si="2"/>
        <v>1</v>
      </c>
      <c r="P5" s="110">
        <v>9</v>
      </c>
      <c r="Q5" s="26" t="str">
        <f t="shared" si="3"/>
        <v>D</v>
      </c>
      <c r="R5" s="26" t="str">
        <f t="shared" si="5"/>
        <v>Inter</v>
      </c>
      <c r="S5" s="71" t="s">
        <v>205</v>
      </c>
      <c r="T5" s="98">
        <f>IF('Inserisci Voti'!D88="","",'Inserisci Voti'!D88)</f>
        <v>6</v>
      </c>
      <c r="U5" s="67" t="str">
        <f>IF('Inserisci Voti'!E88="","",'Inserisci Voti'!E88)</f>
        <v>A</v>
      </c>
      <c r="V5" s="67">
        <f>IF('Inserisci Voti'!F88="","",'Inserisci Voti'!F88)</f>
      </c>
      <c r="W5" s="67">
        <f>IF('Inserisci Voti'!G88="","",'Inserisci Voti'!G88)</f>
      </c>
      <c r="X5" s="67">
        <f>IF('Inserisci Voti'!H88="","",'Inserisci Voti'!H88)</f>
      </c>
      <c r="Y5" s="67">
        <f>IF('Inserisci Voti'!I88="","",'Inserisci Voti'!I88)</f>
      </c>
      <c r="Z5" s="67">
        <f>IF('Inserisci Voti'!J88="","",'Inserisci Voti'!J88)</f>
      </c>
      <c r="AA5" s="72">
        <f>IF('Inserisci Voti'!K88="","",'Inserisci Voti'!K88)</f>
        <v>5.5</v>
      </c>
      <c r="AG5" s="18"/>
      <c r="AH5" s="19"/>
      <c r="AR5" s="4" t="s">
        <v>50</v>
      </c>
      <c r="AS5" s="36" t="s">
        <v>428</v>
      </c>
      <c r="AU5" s="4"/>
      <c r="AV5" s="4"/>
      <c r="AW5" s="4"/>
      <c r="AX5" s="4"/>
      <c r="BH5" t="str">
        <f>IF(COUNTIF(Rose!A$2:J$41,SuperCoppa!E5)=1,"META SX",IF(COUNTIF(Rose!K$2:T$41,SuperCoppa!E5)=1,"META DX","non esiste"))</f>
        <v>META SX</v>
      </c>
      <c r="BI5" t="str">
        <f>IF(BH5="META SX",IF(COUNTIF(Rose!A$2:E$41,SuperCoppa!E5)=1,"SSX","DSX"),IF(BH5="META DX",IF(COUNTIF(Rose!K$2:O$41,SuperCoppa!E5)=1,"SDX","DDX"),"non esiste"))</f>
        <v>SSX</v>
      </c>
      <c r="BJ5" t="str">
        <f>IF(BI5="SSX",IF(COUNTIF(Rose!A$2:A$41,E5)=1,Rose!A$1,IF(COUNTIF(Rose!B$2:B$41,E5)=1,Rose!B$1,IF(COUNTIF(Rose!C$2:C$41,E5)=1,Rose!C$1,IF(COUNTIF(Rose!D$2:D$41,E5)=1,Rose!D$1,Rose!E$1)))),IF(BI5="DSX",IF(COUNTIF(Rose!F$2:F$41,E5)=1,Rose!F$1,IF(COUNTIF(Rose!G$2:G$41,E5)=1,Rose!G$1,IF(COUNTIF(Rose!H$2:H$41,E5)=1,Rose!H$1,IF(COUNTIF(Rose!I$2:I$41,E5)=1,Rose!I$1,Rose!J$1)))),IF(BI5="SDX",IF(COUNTIF(Rose!K$2:K$41,E5)=1,Rose!K$1,IF(COUNTIF(Rose!L$2:L$41,E5)=1,Rose!L$1,IF(COUNTIF(Rose!M$2:M$41,E5)=1,Rose!M$1,IF(COUNTIF(Rose!N$2:N$41,E5)=1,Rose!N$1,Rose!O$1)))),IF(COUNTIF(Rose!P$2:P$41,E5)=1,Rose!P$1,IF(COUNTIF(Rose!Q$2:Q$41,E5)=1,Rose!Q$1,IF(COUNTIF(Rose!R$2:R$41,E5)=1,Rose!R$1,IF(COUNTIF(Rose!S$2:S$41,E5)=1,Rose!S$1,Rose!T$1)))))))</f>
        <v>Atalanta</v>
      </c>
      <c r="BM5" t="str">
        <f>IF(COUNTIF(Rose!A$2:J$41,SuperCoppa!S5)=1,"META SX",IF(COUNTIF(Rose!K$2:T$41,SuperCoppa!S5)=1,"META DX","non esiste"))</f>
        <v>META SX</v>
      </c>
      <c r="BN5" t="str">
        <f>IF(BM5="META SX",IF(COUNTIF(Rose!A$2:E$41,SuperCoppa!S5)=1,"SSX","DSX"),IF(BM5="META DX",IF(COUNTIF(Rose!K$2:O$41,SuperCoppa!S5)=1,"SDX","DDX"),"non esiste"))</f>
        <v>DSX</v>
      </c>
      <c r="BO5" t="str">
        <f>IF(BN5="SSX",IF(COUNTIF(Rose!A$2:A$41,S5)=1,Rose!A$1,IF(COUNTIF(Rose!B$2:B$41,S5)=1,Rose!B$1,IF(COUNTIF(Rose!C$2:C$41,S5)=1,Rose!C$1,IF(COUNTIF(Rose!D$2:D$41,S5)=1,Rose!D$1,Rose!E$1)))),IF(BN5="DSX",IF(COUNTIF(Rose!F$2:F$41,S5)=1,Rose!F$1,IF(COUNTIF(Rose!G$2:G$41,S5)=1,Rose!G$1,IF(COUNTIF(Rose!H$2:H$41,S5)=1,Rose!H$1,IF(COUNTIF(Rose!I$2:I$41,S5)=1,Rose!I$1,Rose!J$1)))),IF(BN5="SDX",IF(COUNTIF(Rose!K$2:K$41,S5)=1,Rose!K$1,IF(COUNTIF(Rose!L$2:L$41,S5)=1,Rose!L$1,IF(COUNTIF(Rose!M$2:M$41,S5)=1,Rose!M$1,IF(COUNTIF(Rose!N$2:N$41,S5)=1,Rose!N$1,Rose!O$1)))),IF(COUNTIF(Rose!P$2:P$41,S5)=1,Rose!P$1,IF(COUNTIF(Rose!Q$2:Q$41,S5)=1,Rose!Q$1,IF(COUNTIF(Rose!R$2:R$41,S5)=1,Rose!R$1,IF(COUNTIF(Rose!S$2:S$41,S5)=1,Rose!S$1,Rose!T$1)))))))</f>
        <v>Inter</v>
      </c>
    </row>
    <row r="6" spans="1:67" ht="15" customHeight="1">
      <c r="A6" s="26">
        <f t="shared" si="0"/>
        <v>1</v>
      </c>
      <c r="B6" s="110">
        <v>10</v>
      </c>
      <c r="C6" s="26" t="str">
        <f t="shared" si="1"/>
        <v>D</v>
      </c>
      <c r="D6" s="26" t="str">
        <f t="shared" si="4"/>
        <v>Sampdoria</v>
      </c>
      <c r="E6" s="71" t="s">
        <v>266</v>
      </c>
      <c r="F6" s="67">
        <f>IF('Inserisci Voti'!D5="","",'Inserisci Voti'!D5)</f>
        <v>5</v>
      </c>
      <c r="G6" s="67">
        <f>IF('Inserisci Voti'!E5="","",'Inserisci Voti'!E5)</f>
      </c>
      <c r="H6" s="67">
        <f>IF('Inserisci Voti'!F5="","",'Inserisci Voti'!F5)</f>
      </c>
      <c r="I6" s="67">
        <f>IF('Inserisci Voti'!G5="","",'Inserisci Voti'!G5)</f>
      </c>
      <c r="J6" s="67">
        <f>IF('Inserisci Voti'!H5="","",'Inserisci Voti'!H5)</f>
      </c>
      <c r="K6" s="67">
        <f>IF('Inserisci Voti'!I5="","",'Inserisci Voti'!I5)</f>
      </c>
      <c r="L6" s="67">
        <f>IF('Inserisci Voti'!J5="","",'Inserisci Voti'!J5)</f>
      </c>
      <c r="M6" s="72">
        <f>IF('Inserisci Voti'!K5="","",'Inserisci Voti'!K5)</f>
        <v>5</v>
      </c>
      <c r="N6" s="48"/>
      <c r="O6" s="26">
        <f t="shared" si="2"/>
        <v>0</v>
      </c>
      <c r="P6" s="110">
        <v>8</v>
      </c>
      <c r="Q6" s="26" t="e">
        <f t="shared" si="3"/>
        <v>#N/A</v>
      </c>
      <c r="R6" s="26" t="str">
        <f t="shared" si="5"/>
        <v>Spal</v>
      </c>
      <c r="S6" s="118" t="s">
        <v>398</v>
      </c>
      <c r="T6" s="98">
        <f>IF('Inserisci Voti'!D89="","",'Inserisci Voti'!D89)</f>
      </c>
      <c r="U6" s="67">
        <f>IF('Inserisci Voti'!E89="","",'Inserisci Voti'!E89)</f>
      </c>
      <c r="V6" s="67">
        <f>IF('Inserisci Voti'!F89="","",'Inserisci Voti'!F89)</f>
      </c>
      <c r="W6" s="67">
        <f>IF('Inserisci Voti'!G89="","",'Inserisci Voti'!G89)</f>
      </c>
      <c r="X6" s="67">
        <f>IF('Inserisci Voti'!H89="","",'Inserisci Voti'!H89)</f>
      </c>
      <c r="Y6" s="67">
        <f>IF('Inserisci Voti'!I89="","",'Inserisci Voti'!I89)</f>
      </c>
      <c r="Z6" s="67">
        <f>IF('Inserisci Voti'!J89="","",'Inserisci Voti'!J89)</f>
      </c>
      <c r="AA6" s="72">
        <f>IF('Inserisci Voti'!K89="","",'Inserisci Voti'!K89)</f>
        <v>0</v>
      </c>
      <c r="AG6" s="18"/>
      <c r="AH6" s="19"/>
      <c r="AR6" s="54" t="s">
        <v>52</v>
      </c>
      <c r="AS6" s="36" t="s">
        <v>439</v>
      </c>
      <c r="AU6" s="4"/>
      <c r="AV6" s="4"/>
      <c r="AW6" s="4"/>
      <c r="AX6" s="4"/>
      <c r="BH6" t="str">
        <f>IF(COUNTIF(Rose!A$2:J$41,SuperCoppa!E6)=1,"META SX",IF(COUNTIF(Rose!K$2:T$41,SuperCoppa!E6)=1,"META DX","non esiste"))</f>
        <v>META DX</v>
      </c>
      <c r="BI6" t="str">
        <f>IF(BH6="META SX",IF(COUNTIF(Rose!A$2:E$41,SuperCoppa!E6)=1,"SSX","DSX"),IF(BH6="META DX",IF(COUNTIF(Rose!K$2:O$41,SuperCoppa!E6)=1,"SDX","DDX"),"non esiste"))</f>
        <v>SDX</v>
      </c>
      <c r="BJ6" t="str">
        <f>IF(BI6="SSX",IF(COUNTIF(Rose!A$2:A$41,E6)=1,Rose!A$1,IF(COUNTIF(Rose!B$2:B$41,E6)=1,Rose!B$1,IF(COUNTIF(Rose!C$2:C$41,E6)=1,Rose!C$1,IF(COUNTIF(Rose!D$2:D$41,E6)=1,Rose!D$1,Rose!E$1)))),IF(BI6="DSX",IF(COUNTIF(Rose!F$2:F$41,E6)=1,Rose!F$1,IF(COUNTIF(Rose!G$2:G$41,E6)=1,Rose!G$1,IF(COUNTIF(Rose!H$2:H$41,E6)=1,Rose!H$1,IF(COUNTIF(Rose!I$2:I$41,E6)=1,Rose!I$1,Rose!J$1)))),IF(BI6="SDX",IF(COUNTIF(Rose!K$2:K$41,E6)=1,Rose!K$1,IF(COUNTIF(Rose!L$2:L$41,E6)=1,Rose!L$1,IF(COUNTIF(Rose!M$2:M$41,E6)=1,Rose!M$1,IF(COUNTIF(Rose!N$2:N$41,E6)=1,Rose!N$1,Rose!O$1)))),IF(COUNTIF(Rose!P$2:P$41,E6)=1,Rose!P$1,IF(COUNTIF(Rose!Q$2:Q$41,E6)=1,Rose!Q$1,IF(COUNTIF(Rose!R$2:R$41,E6)=1,Rose!R$1,IF(COUNTIF(Rose!S$2:S$41,E6)=1,Rose!S$1,Rose!T$1)))))))</f>
        <v>Sampdoria</v>
      </c>
      <c r="BM6" t="str">
        <f>IF(COUNTIF(Rose!A$2:J$41,SuperCoppa!S6)=1,"META SX",IF(COUNTIF(Rose!K$2:T$41,SuperCoppa!S6)=1,"META DX","non esiste"))</f>
        <v>META DX</v>
      </c>
      <c r="BN6" t="str">
        <f>IF(BM6="META SX",IF(COUNTIF(Rose!A$2:E$41,SuperCoppa!S6)=1,"SSX","DSX"),IF(BM6="META DX",IF(COUNTIF(Rose!K$2:O$41,SuperCoppa!S6)=1,"SDX","DDX"),"non esiste"))</f>
        <v>DDX</v>
      </c>
      <c r="BO6" t="str">
        <f>IF(BN6="SSX",IF(COUNTIF(Rose!A$2:A$41,S6)=1,Rose!A$1,IF(COUNTIF(Rose!B$2:B$41,S6)=1,Rose!B$1,IF(COUNTIF(Rose!C$2:C$41,S6)=1,Rose!C$1,IF(COUNTIF(Rose!D$2:D$41,S6)=1,Rose!D$1,Rose!E$1)))),IF(BN6="DSX",IF(COUNTIF(Rose!F$2:F$41,S6)=1,Rose!F$1,IF(COUNTIF(Rose!G$2:G$41,S6)=1,Rose!G$1,IF(COUNTIF(Rose!H$2:H$41,S6)=1,Rose!H$1,IF(COUNTIF(Rose!I$2:I$41,S6)=1,Rose!I$1,Rose!J$1)))),IF(BN6="SDX",IF(COUNTIF(Rose!K$2:K$41,S6)=1,Rose!K$1,IF(COUNTIF(Rose!L$2:L$41,S6)=1,Rose!L$1,IF(COUNTIF(Rose!M$2:M$41,S6)=1,Rose!M$1,IF(COUNTIF(Rose!N$2:N$41,S6)=1,Rose!N$1,Rose!O$1)))),IF(COUNTIF(Rose!P$2:P$41,S6)=1,Rose!P$1,IF(COUNTIF(Rose!Q$2:Q$41,S6)=1,Rose!Q$1,IF(COUNTIF(Rose!R$2:R$41,S6)=1,Rose!R$1,IF(COUNTIF(Rose!S$2:S$41,S6)=1,Rose!S$1,Rose!T$1)))))))</f>
        <v>Spal</v>
      </c>
    </row>
    <row r="7" spans="1:67" ht="15">
      <c r="A7" s="26">
        <f t="shared" si="0"/>
        <v>1</v>
      </c>
      <c r="B7" s="110">
        <v>5</v>
      </c>
      <c r="C7" s="26" t="str">
        <f t="shared" si="1"/>
        <v>C</v>
      </c>
      <c r="D7" s="26" t="str">
        <f t="shared" si="4"/>
        <v>Juventus</v>
      </c>
      <c r="E7" s="71" t="s">
        <v>68</v>
      </c>
      <c r="F7" s="67">
        <f>IF('Inserisci Voti'!D6="","",'Inserisci Voti'!D6)</f>
        <v>6.5</v>
      </c>
      <c r="G7" s="67">
        <f>IF('Inserisci Voti'!E6="","",'Inserisci Voti'!E6)</f>
      </c>
      <c r="H7" s="67">
        <f>IF('Inserisci Voti'!F6="","",'Inserisci Voti'!F6)</f>
      </c>
      <c r="I7" s="67">
        <f>IF('Inserisci Voti'!G6="","",'Inserisci Voti'!G6)</f>
      </c>
      <c r="J7" s="67">
        <f>IF('Inserisci Voti'!H6="","",'Inserisci Voti'!H6)</f>
      </c>
      <c r="K7" s="67">
        <f>IF('Inserisci Voti'!I6="","",'Inserisci Voti'!I6)</f>
      </c>
      <c r="L7" s="67">
        <f>IF('Inserisci Voti'!J6="","",'Inserisci Voti'!J6)</f>
      </c>
      <c r="M7" s="72">
        <f>IF('Inserisci Voti'!K6="","",'Inserisci Voti'!K6)</f>
        <v>6.5</v>
      </c>
      <c r="N7" s="48"/>
      <c r="O7" s="26">
        <f t="shared" si="2"/>
        <v>1</v>
      </c>
      <c r="P7" s="110">
        <v>7</v>
      </c>
      <c r="Q7" s="26" t="str">
        <f t="shared" si="3"/>
        <v>C</v>
      </c>
      <c r="R7" s="26" t="str">
        <f t="shared" si="5"/>
        <v>Inter</v>
      </c>
      <c r="S7" s="71" t="s">
        <v>207</v>
      </c>
      <c r="T7" s="98">
        <f>IF('Inserisci Voti'!D90="","",'Inserisci Voti'!D90)</f>
        <v>6.5</v>
      </c>
      <c r="U7" s="67">
        <f>IF('Inserisci Voti'!E90="","",'Inserisci Voti'!E90)</f>
      </c>
      <c r="V7" s="67">
        <f>IF('Inserisci Voti'!F90="","",'Inserisci Voti'!F90)</f>
      </c>
      <c r="W7" s="67">
        <f>IF('Inserisci Voti'!G90="","",'Inserisci Voti'!G90)</f>
      </c>
      <c r="X7" s="67">
        <f>IF('Inserisci Voti'!H90="","",'Inserisci Voti'!H90)</f>
      </c>
      <c r="Y7" s="67">
        <f>IF('Inserisci Voti'!I90="","",'Inserisci Voti'!I90)</f>
      </c>
      <c r="Z7" s="67">
        <f>IF('Inserisci Voti'!J90="","",'Inserisci Voti'!J90)</f>
      </c>
      <c r="AA7" s="72">
        <f>IF('Inserisci Voti'!K90="","",'Inserisci Voti'!K90)</f>
        <v>6.5</v>
      </c>
      <c r="AR7" s="54" t="s">
        <v>52</v>
      </c>
      <c r="AS7" s="36" t="s">
        <v>443</v>
      </c>
      <c r="AU7" s="4"/>
      <c r="AV7" s="4"/>
      <c r="AW7" s="4"/>
      <c r="AX7" s="4"/>
      <c r="BH7" t="str">
        <f>IF(COUNTIF(Rose!A$2:J$41,SuperCoppa!E7)=1,"META SX",IF(COUNTIF(Rose!K$2:T$41,SuperCoppa!E7)=1,"META DX","non esiste"))</f>
        <v>META SX</v>
      </c>
      <c r="BI7" t="str">
        <f>IF(BH7="META SX",IF(COUNTIF(Rose!A$2:E$41,SuperCoppa!E7)=1,"SSX","DSX"),IF(BH7="META DX",IF(COUNTIF(Rose!K$2:O$41,SuperCoppa!E7)=1,"SDX","DDX"),"non esiste"))</f>
        <v>DSX</v>
      </c>
      <c r="BJ7" t="str">
        <f>IF(BI7="SSX",IF(COUNTIF(Rose!A$2:A$41,E7)=1,Rose!A$1,IF(COUNTIF(Rose!B$2:B$41,E7)=1,Rose!B$1,IF(COUNTIF(Rose!C$2:C$41,E7)=1,Rose!C$1,IF(COUNTIF(Rose!D$2:D$41,E7)=1,Rose!D$1,Rose!E$1)))),IF(BI7="DSX",IF(COUNTIF(Rose!F$2:F$41,E7)=1,Rose!F$1,IF(COUNTIF(Rose!G$2:G$41,E7)=1,Rose!G$1,IF(COUNTIF(Rose!H$2:H$41,E7)=1,Rose!H$1,IF(COUNTIF(Rose!I$2:I$41,E7)=1,Rose!I$1,Rose!J$1)))),IF(BI7="SDX",IF(COUNTIF(Rose!K$2:K$41,E7)=1,Rose!K$1,IF(COUNTIF(Rose!L$2:L$41,E7)=1,Rose!L$1,IF(COUNTIF(Rose!M$2:M$41,E7)=1,Rose!M$1,IF(COUNTIF(Rose!N$2:N$41,E7)=1,Rose!N$1,Rose!O$1)))),IF(COUNTIF(Rose!P$2:P$41,E7)=1,Rose!P$1,IF(COUNTIF(Rose!Q$2:Q$41,E7)=1,Rose!Q$1,IF(COUNTIF(Rose!R$2:R$41,E7)=1,Rose!R$1,IF(COUNTIF(Rose!S$2:S$41,E7)=1,Rose!S$1,Rose!T$1)))))))</f>
        <v>Juventus</v>
      </c>
      <c r="BM7" t="str">
        <f>IF(COUNTIF(Rose!A$2:J$41,SuperCoppa!S7)=1,"META SX",IF(COUNTIF(Rose!K$2:T$41,SuperCoppa!S7)=1,"META DX","non esiste"))</f>
        <v>META SX</v>
      </c>
      <c r="BN7" t="str">
        <f>IF(BM7="META SX",IF(COUNTIF(Rose!A$2:E$41,SuperCoppa!S7)=1,"SSX","DSX"),IF(BM7="META DX",IF(COUNTIF(Rose!K$2:O$41,SuperCoppa!S7)=1,"SDX","DDX"),"non esiste"))</f>
        <v>DSX</v>
      </c>
      <c r="BO7" t="str">
        <f>IF(BN7="SSX",IF(COUNTIF(Rose!A$2:A$41,S7)=1,Rose!A$1,IF(COUNTIF(Rose!B$2:B$41,S7)=1,Rose!B$1,IF(COUNTIF(Rose!C$2:C$41,S7)=1,Rose!C$1,IF(COUNTIF(Rose!D$2:D$41,S7)=1,Rose!D$1,Rose!E$1)))),IF(BN7="DSX",IF(COUNTIF(Rose!F$2:F$41,S7)=1,Rose!F$1,IF(COUNTIF(Rose!G$2:G$41,S7)=1,Rose!G$1,IF(COUNTIF(Rose!H$2:H$41,S7)=1,Rose!H$1,IF(COUNTIF(Rose!I$2:I$41,S7)=1,Rose!I$1,Rose!J$1)))),IF(BN7="SDX",IF(COUNTIF(Rose!K$2:K$41,S7)=1,Rose!K$1,IF(COUNTIF(Rose!L$2:L$41,S7)=1,Rose!L$1,IF(COUNTIF(Rose!M$2:M$41,S7)=1,Rose!M$1,IF(COUNTIF(Rose!N$2:N$41,S7)=1,Rose!N$1,Rose!O$1)))),IF(COUNTIF(Rose!P$2:P$41,S7)=1,Rose!P$1,IF(COUNTIF(Rose!Q$2:Q$41,S7)=1,Rose!Q$1,IF(COUNTIF(Rose!R$2:R$41,S7)=1,Rose!R$1,IF(COUNTIF(Rose!S$2:S$41,S7)=1,Rose!S$1,Rose!T$1)))))))</f>
        <v>Inter</v>
      </c>
    </row>
    <row r="8" spans="1:67" ht="15">
      <c r="A8" s="26">
        <f t="shared" si="0"/>
        <v>1</v>
      </c>
      <c r="B8" s="110">
        <v>7</v>
      </c>
      <c r="C8" s="26" t="str">
        <f t="shared" si="1"/>
        <v>C</v>
      </c>
      <c r="D8" s="26" t="str">
        <f t="shared" si="4"/>
        <v>Juventus</v>
      </c>
      <c r="E8" s="71" t="s">
        <v>118</v>
      </c>
      <c r="F8" s="67">
        <f>IF('Inserisci Voti'!D7="","",'Inserisci Voti'!D7)</f>
        <v>5.5</v>
      </c>
      <c r="G8" s="67">
        <f>IF('Inserisci Voti'!E7="","",'Inserisci Voti'!E7)</f>
      </c>
      <c r="H8" s="67">
        <f>IF('Inserisci Voti'!F7="","",'Inserisci Voti'!F7)</f>
      </c>
      <c r="I8" s="67">
        <f>IF('Inserisci Voti'!G7="","",'Inserisci Voti'!G7)</f>
      </c>
      <c r="J8" s="67">
        <f>IF('Inserisci Voti'!H7="","",'Inserisci Voti'!H7)</f>
      </c>
      <c r="K8" s="67">
        <f>IF('Inserisci Voti'!I7="","",'Inserisci Voti'!I7)</f>
      </c>
      <c r="L8" s="67">
        <f>IF('Inserisci Voti'!J7="","",'Inserisci Voti'!J7)</f>
      </c>
      <c r="M8" s="72">
        <f>IF('Inserisci Voti'!K7="","",'Inserisci Voti'!K7)</f>
        <v>5.5</v>
      </c>
      <c r="N8" s="48"/>
      <c r="O8" s="26">
        <f t="shared" si="2"/>
        <v>1</v>
      </c>
      <c r="P8" s="110">
        <v>6</v>
      </c>
      <c r="Q8" s="26" t="str">
        <f t="shared" si="3"/>
        <v>C</v>
      </c>
      <c r="R8" s="26" t="str">
        <f t="shared" si="5"/>
        <v>Inter</v>
      </c>
      <c r="S8" s="71" t="s">
        <v>206</v>
      </c>
      <c r="T8" s="98">
        <f>IF('Inserisci Voti'!D91="","",'Inserisci Voti'!D91)</f>
        <v>5</v>
      </c>
      <c r="U8" s="67" t="str">
        <f>IF('Inserisci Voti'!E91="","",'Inserisci Voti'!E91)</f>
        <v>A</v>
      </c>
      <c r="V8" s="67">
        <f>IF('Inserisci Voti'!F91="","",'Inserisci Voti'!F91)</f>
      </c>
      <c r="W8" s="67">
        <f>IF('Inserisci Voti'!G91="","",'Inserisci Voti'!G91)</f>
      </c>
      <c r="X8" s="67">
        <f>IF('Inserisci Voti'!H91="","",'Inserisci Voti'!H91)</f>
      </c>
      <c r="Y8" s="67">
        <f>IF('Inserisci Voti'!I91="","",'Inserisci Voti'!I91)</f>
      </c>
      <c r="Z8" s="67">
        <f>IF('Inserisci Voti'!J91="","",'Inserisci Voti'!J91)</f>
      </c>
      <c r="AA8" s="72">
        <f>IF('Inserisci Voti'!K91="","",'Inserisci Voti'!K91)</f>
        <v>4.5</v>
      </c>
      <c r="AR8" s="54" t="s">
        <v>51</v>
      </c>
      <c r="AS8" s="36" t="s">
        <v>433</v>
      </c>
      <c r="AU8" s="4"/>
      <c r="AV8" s="4"/>
      <c r="AW8" s="4"/>
      <c r="AX8" s="4"/>
      <c r="BH8" t="str">
        <f>IF(COUNTIF(Rose!A$2:J$41,SuperCoppa!E8)=1,"META SX",IF(COUNTIF(Rose!K$2:T$41,SuperCoppa!E8)=1,"META DX","non esiste"))</f>
        <v>META SX</v>
      </c>
      <c r="BI8" t="str">
        <f>IF(BH8="META SX",IF(COUNTIF(Rose!A$2:E$41,SuperCoppa!E8)=1,"SSX","DSX"),IF(BH8="META DX",IF(COUNTIF(Rose!K$2:O$41,SuperCoppa!E8)=1,"SDX","DDX"),"non esiste"))</f>
        <v>DSX</v>
      </c>
      <c r="BJ8" t="str">
        <f>IF(BI8="SSX",IF(COUNTIF(Rose!A$2:A$41,E8)=1,Rose!A$1,IF(COUNTIF(Rose!B$2:B$41,E8)=1,Rose!B$1,IF(COUNTIF(Rose!C$2:C$41,E8)=1,Rose!C$1,IF(COUNTIF(Rose!D$2:D$41,E8)=1,Rose!D$1,Rose!E$1)))),IF(BI8="DSX",IF(COUNTIF(Rose!F$2:F$41,E8)=1,Rose!F$1,IF(COUNTIF(Rose!G$2:G$41,E8)=1,Rose!G$1,IF(COUNTIF(Rose!H$2:H$41,E8)=1,Rose!H$1,IF(COUNTIF(Rose!I$2:I$41,E8)=1,Rose!I$1,Rose!J$1)))),IF(BI8="SDX",IF(COUNTIF(Rose!K$2:K$41,E8)=1,Rose!K$1,IF(COUNTIF(Rose!L$2:L$41,E8)=1,Rose!L$1,IF(COUNTIF(Rose!M$2:M$41,E8)=1,Rose!M$1,IF(COUNTIF(Rose!N$2:N$41,E8)=1,Rose!N$1,Rose!O$1)))),IF(COUNTIF(Rose!P$2:P$41,E8)=1,Rose!P$1,IF(COUNTIF(Rose!Q$2:Q$41,E8)=1,Rose!Q$1,IF(COUNTIF(Rose!R$2:R$41,E8)=1,Rose!R$1,IF(COUNTIF(Rose!S$2:S$41,E8)=1,Rose!S$1,Rose!T$1)))))))</f>
        <v>Juventus</v>
      </c>
      <c r="BM8" t="str">
        <f>IF(COUNTIF(Rose!A$2:J$41,SuperCoppa!S8)=1,"META SX",IF(COUNTIF(Rose!K$2:T$41,SuperCoppa!S8)=1,"META DX","non esiste"))</f>
        <v>META SX</v>
      </c>
      <c r="BN8" t="str">
        <f>IF(BM8="META SX",IF(COUNTIF(Rose!A$2:E$41,SuperCoppa!S8)=1,"SSX","DSX"),IF(BM8="META DX",IF(COUNTIF(Rose!K$2:O$41,SuperCoppa!S8)=1,"SDX","DDX"),"non esiste"))</f>
        <v>DSX</v>
      </c>
      <c r="BO8" t="str">
        <f>IF(BN8="SSX",IF(COUNTIF(Rose!A$2:A$41,S8)=1,Rose!A$1,IF(COUNTIF(Rose!B$2:B$41,S8)=1,Rose!B$1,IF(COUNTIF(Rose!C$2:C$41,S8)=1,Rose!C$1,IF(COUNTIF(Rose!D$2:D$41,S8)=1,Rose!D$1,Rose!E$1)))),IF(BN8="DSX",IF(COUNTIF(Rose!F$2:F$41,S8)=1,Rose!F$1,IF(COUNTIF(Rose!G$2:G$41,S8)=1,Rose!G$1,IF(COUNTIF(Rose!H$2:H$41,S8)=1,Rose!H$1,IF(COUNTIF(Rose!I$2:I$41,S8)=1,Rose!I$1,Rose!J$1)))),IF(BN8="SDX",IF(COUNTIF(Rose!K$2:K$41,S8)=1,Rose!K$1,IF(COUNTIF(Rose!L$2:L$41,S8)=1,Rose!L$1,IF(COUNTIF(Rose!M$2:M$41,S8)=1,Rose!M$1,IF(COUNTIF(Rose!N$2:N$41,S8)=1,Rose!N$1,Rose!O$1)))),IF(COUNTIF(Rose!P$2:P$41,S8)=1,Rose!P$1,IF(COUNTIF(Rose!Q$2:Q$41,S8)=1,Rose!Q$1,IF(COUNTIF(Rose!R$2:R$41,S8)=1,Rose!R$1,IF(COUNTIF(Rose!S$2:S$41,S8)=1,Rose!S$1,Rose!T$1)))))))</f>
        <v>Inter</v>
      </c>
    </row>
    <row r="9" spans="1:67" ht="15">
      <c r="A9" s="26">
        <f t="shared" si="0"/>
        <v>1</v>
      </c>
      <c r="B9" s="110">
        <v>6</v>
      </c>
      <c r="C9" s="26" t="str">
        <f t="shared" si="1"/>
        <v>C</v>
      </c>
      <c r="D9" s="26" t="str">
        <f t="shared" si="4"/>
        <v>Juventus</v>
      </c>
      <c r="E9" s="71" t="s">
        <v>218</v>
      </c>
      <c r="F9" s="67">
        <f>IF('Inserisci Voti'!D8="","",'Inserisci Voti'!D8)</f>
        <v>6</v>
      </c>
      <c r="G9" s="67">
        <f>IF('Inserisci Voti'!E8="","",'Inserisci Voti'!E8)</f>
      </c>
      <c r="H9" s="67">
        <f>IF('Inserisci Voti'!F8="","",'Inserisci Voti'!F8)</f>
      </c>
      <c r="I9" s="67">
        <f>IF('Inserisci Voti'!G8="","",'Inserisci Voti'!G8)</f>
      </c>
      <c r="J9" s="67">
        <f>IF('Inserisci Voti'!H8="","",'Inserisci Voti'!H8)</f>
      </c>
      <c r="K9" s="67">
        <f>IF('Inserisci Voti'!I8="","",'Inserisci Voti'!I8)</f>
      </c>
      <c r="L9" s="67">
        <f>IF('Inserisci Voti'!J8="","",'Inserisci Voti'!J8)</f>
      </c>
      <c r="M9" s="72">
        <f>IF('Inserisci Voti'!K8="","",'Inserisci Voti'!K8)</f>
        <v>6</v>
      </c>
      <c r="N9" s="48"/>
      <c r="O9" s="26">
        <f t="shared" si="2"/>
        <v>1</v>
      </c>
      <c r="P9" s="110">
        <v>5</v>
      </c>
      <c r="Q9" s="26" t="str">
        <f t="shared" si="3"/>
        <v>C</v>
      </c>
      <c r="R9" s="26" t="str">
        <f t="shared" si="5"/>
        <v>Bologna</v>
      </c>
      <c r="S9" s="71" t="s">
        <v>157</v>
      </c>
      <c r="T9" s="98">
        <f>IF('Inserisci Voti'!D92="","",'Inserisci Voti'!D92)</f>
        <v>6.5</v>
      </c>
      <c r="U9" s="67">
        <f>IF('Inserisci Voti'!E92="","",'Inserisci Voti'!E92)</f>
      </c>
      <c r="V9" s="67">
        <f>IF('Inserisci Voti'!F92="","",'Inserisci Voti'!F92)</f>
      </c>
      <c r="W9" s="67">
        <f>IF('Inserisci Voti'!G92="","",'Inserisci Voti'!G92)</f>
      </c>
      <c r="X9" s="67">
        <f>IF('Inserisci Voti'!H92="","",'Inserisci Voti'!H92)</f>
      </c>
      <c r="Y9" s="67">
        <f>IF('Inserisci Voti'!I92="","",'Inserisci Voti'!I92)</f>
      </c>
      <c r="Z9" s="67">
        <f>IF('Inserisci Voti'!J92="","",'Inserisci Voti'!J92)</f>
      </c>
      <c r="AA9" s="72">
        <f>IF('Inserisci Voti'!K92="","",'Inserisci Voti'!K92)</f>
        <v>6.5</v>
      </c>
      <c r="AR9" s="54" t="s">
        <v>51</v>
      </c>
      <c r="AS9" s="36" t="s">
        <v>432</v>
      </c>
      <c r="AU9" s="4"/>
      <c r="AV9" s="4"/>
      <c r="AW9" s="4"/>
      <c r="AX9" s="4"/>
      <c r="BH9" t="str">
        <f>IF(COUNTIF(Rose!A$2:J$41,SuperCoppa!E9)=1,"META SX",IF(COUNTIF(Rose!K$2:T$41,SuperCoppa!E9)=1,"META DX","non esiste"))</f>
        <v>META SX</v>
      </c>
      <c r="BI9" t="str">
        <f>IF(BH9="META SX",IF(COUNTIF(Rose!A$2:E$41,SuperCoppa!E9)=1,"SSX","DSX"),IF(BH9="META DX",IF(COUNTIF(Rose!K$2:O$41,SuperCoppa!E9)=1,"SDX","DDX"),"non esiste"))</f>
        <v>DSX</v>
      </c>
      <c r="BJ9" t="str">
        <f>IF(BI9="SSX",IF(COUNTIF(Rose!A$2:A$41,E9)=1,Rose!A$1,IF(COUNTIF(Rose!B$2:B$41,E9)=1,Rose!B$1,IF(COUNTIF(Rose!C$2:C$41,E9)=1,Rose!C$1,IF(COUNTIF(Rose!D$2:D$41,E9)=1,Rose!D$1,Rose!E$1)))),IF(BI9="DSX",IF(COUNTIF(Rose!F$2:F$41,E9)=1,Rose!F$1,IF(COUNTIF(Rose!G$2:G$41,E9)=1,Rose!G$1,IF(COUNTIF(Rose!H$2:H$41,E9)=1,Rose!H$1,IF(COUNTIF(Rose!I$2:I$41,E9)=1,Rose!I$1,Rose!J$1)))),IF(BI9="SDX",IF(COUNTIF(Rose!K$2:K$41,E9)=1,Rose!K$1,IF(COUNTIF(Rose!L$2:L$41,E9)=1,Rose!L$1,IF(COUNTIF(Rose!M$2:M$41,E9)=1,Rose!M$1,IF(COUNTIF(Rose!N$2:N$41,E9)=1,Rose!N$1,Rose!O$1)))),IF(COUNTIF(Rose!P$2:P$41,E9)=1,Rose!P$1,IF(COUNTIF(Rose!Q$2:Q$41,E9)=1,Rose!Q$1,IF(COUNTIF(Rose!R$2:R$41,E9)=1,Rose!R$1,IF(COUNTIF(Rose!S$2:S$41,E9)=1,Rose!S$1,Rose!T$1)))))))</f>
        <v>Juventus</v>
      </c>
      <c r="BM9" t="str">
        <f>IF(COUNTIF(Rose!A$2:J$41,SuperCoppa!S9)=1,"META SX",IF(COUNTIF(Rose!K$2:T$41,SuperCoppa!S9)=1,"META DX","non esiste"))</f>
        <v>META SX</v>
      </c>
      <c r="BN9" t="str">
        <f>IF(BM9="META SX",IF(COUNTIF(Rose!A$2:E$41,SuperCoppa!S9)=1,"SSX","DSX"),IF(BM9="META DX",IF(COUNTIF(Rose!K$2:O$41,SuperCoppa!S9)=1,"SDX","DDX"),"non esiste"))</f>
        <v>SSX</v>
      </c>
      <c r="BO9" t="str">
        <f>IF(BN9="SSX",IF(COUNTIF(Rose!A$2:A$41,S9)=1,Rose!A$1,IF(COUNTIF(Rose!B$2:B$41,S9)=1,Rose!B$1,IF(COUNTIF(Rose!C$2:C$41,S9)=1,Rose!C$1,IF(COUNTIF(Rose!D$2:D$41,S9)=1,Rose!D$1,Rose!E$1)))),IF(BN9="DSX",IF(COUNTIF(Rose!F$2:F$41,S9)=1,Rose!F$1,IF(COUNTIF(Rose!G$2:G$41,S9)=1,Rose!G$1,IF(COUNTIF(Rose!H$2:H$41,S9)=1,Rose!H$1,IF(COUNTIF(Rose!I$2:I$41,S9)=1,Rose!I$1,Rose!J$1)))),IF(BN9="SDX",IF(COUNTIF(Rose!K$2:K$41,S9)=1,Rose!K$1,IF(COUNTIF(Rose!L$2:L$41,S9)=1,Rose!L$1,IF(COUNTIF(Rose!M$2:M$41,S9)=1,Rose!M$1,IF(COUNTIF(Rose!N$2:N$41,S9)=1,Rose!N$1,Rose!O$1)))),IF(COUNTIF(Rose!P$2:P$41,S9)=1,Rose!P$1,IF(COUNTIF(Rose!Q$2:Q$41,S9)=1,Rose!Q$1,IF(COUNTIF(Rose!R$2:R$41,S9)=1,Rose!R$1,IF(COUNTIF(Rose!S$2:S$41,S9)=1,Rose!S$1,Rose!T$1)))))))</f>
        <v>Bologna</v>
      </c>
    </row>
    <row r="10" spans="1:67" ht="15">
      <c r="A10" s="26">
        <f t="shared" si="0"/>
        <v>1</v>
      </c>
      <c r="B10" s="110">
        <v>2</v>
      </c>
      <c r="C10" s="26" t="str">
        <f t="shared" si="1"/>
        <v>C</v>
      </c>
      <c r="D10" s="26" t="str">
        <f t="shared" si="4"/>
        <v>Cagliari</v>
      </c>
      <c r="E10" s="71" t="s">
        <v>85</v>
      </c>
      <c r="F10" s="67">
        <f>IF('Inserisci Voti'!D9="","",'Inserisci Voti'!D9)</f>
        <v>7.5</v>
      </c>
      <c r="G10" s="67">
        <f>IF('Inserisci Voti'!E9="","",'Inserisci Voti'!E9)</f>
      </c>
      <c r="H10" s="67">
        <f>IF('Inserisci Voti'!F9="","",'Inserisci Voti'!F9)</f>
      </c>
      <c r="I10" s="67">
        <f>IF('Inserisci Voti'!G9="","",'Inserisci Voti'!G9)</f>
      </c>
      <c r="J10" s="67">
        <f>IF('Inserisci Voti'!H9="","",'Inserisci Voti'!H9)</f>
      </c>
      <c r="K10" s="67">
        <f>IF('Inserisci Voti'!I9="","",'Inserisci Voti'!I9)</f>
      </c>
      <c r="L10" s="67">
        <f>IF('Inserisci Voti'!J9="","",'Inserisci Voti'!J9)</f>
      </c>
      <c r="M10" s="72">
        <f>IF('Inserisci Voti'!K9="","",'Inserisci Voti'!K9)</f>
        <v>7.5</v>
      </c>
      <c r="N10" s="48"/>
      <c r="O10" s="26">
        <f t="shared" si="2"/>
        <v>1</v>
      </c>
      <c r="P10" s="110">
        <v>4</v>
      </c>
      <c r="Q10" s="26" t="str">
        <f t="shared" si="3"/>
        <v>C</v>
      </c>
      <c r="R10" s="26" t="str">
        <f t="shared" si="5"/>
        <v>Verona</v>
      </c>
      <c r="S10" s="71" t="s">
        <v>655</v>
      </c>
      <c r="T10" s="98">
        <f>IF('Inserisci Voti'!D93="","",'Inserisci Voti'!D93)</f>
        <v>7</v>
      </c>
      <c r="U10" s="67">
        <f>IF('Inserisci Voti'!E93="","",'Inserisci Voti'!E93)</f>
      </c>
      <c r="V10" s="67">
        <f>IF('Inserisci Voti'!F93="","",'Inserisci Voti'!F93)</f>
      </c>
      <c r="W10" s="67">
        <f>IF('Inserisci Voti'!G93="","",'Inserisci Voti'!G93)</f>
      </c>
      <c r="X10" s="67">
        <f>IF('Inserisci Voti'!H93="","",'Inserisci Voti'!H93)</f>
      </c>
      <c r="Y10" s="67">
        <f>IF('Inserisci Voti'!I93="","",'Inserisci Voti'!I93)</f>
      </c>
      <c r="Z10" s="67">
        <f>IF('Inserisci Voti'!J93="","",'Inserisci Voti'!J93)</f>
      </c>
      <c r="AA10" s="72">
        <f>IF('Inserisci Voti'!K93="","",'Inserisci Voti'!K93)</f>
        <v>7</v>
      </c>
      <c r="AR10" s="4" t="s">
        <v>49</v>
      </c>
      <c r="AS10" s="36" t="s">
        <v>450</v>
      </c>
      <c r="AU10" s="4"/>
      <c r="AV10" s="4"/>
      <c r="AW10" s="4"/>
      <c r="AX10" s="4"/>
      <c r="BH10" t="str">
        <f>IF(COUNTIF(Rose!A$2:J$41,SuperCoppa!E10)=1,"META SX",IF(COUNTIF(Rose!K$2:T$41,SuperCoppa!E10)=1,"META DX","non esiste"))</f>
        <v>META SX</v>
      </c>
      <c r="BI10" t="str">
        <f>IF(BH10="META SX",IF(COUNTIF(Rose!A$2:E$41,SuperCoppa!E10)=1,"SSX","DSX"),IF(BH10="META DX",IF(COUNTIF(Rose!K$2:O$41,SuperCoppa!E10)=1,"SDX","DDX"),"non esiste"))</f>
        <v>SSX</v>
      </c>
      <c r="BJ10" t="str">
        <f>IF(BI10="SSX",IF(COUNTIF(Rose!A$2:A$41,E10)=1,Rose!A$1,IF(COUNTIF(Rose!B$2:B$41,E10)=1,Rose!B$1,IF(COUNTIF(Rose!C$2:C$41,E10)=1,Rose!C$1,IF(COUNTIF(Rose!D$2:D$41,E10)=1,Rose!D$1,Rose!E$1)))),IF(BI10="DSX",IF(COUNTIF(Rose!F$2:F$41,E10)=1,Rose!F$1,IF(COUNTIF(Rose!G$2:G$41,E10)=1,Rose!G$1,IF(COUNTIF(Rose!H$2:H$41,E10)=1,Rose!H$1,IF(COUNTIF(Rose!I$2:I$41,E10)=1,Rose!I$1,Rose!J$1)))),IF(BI10="SDX",IF(COUNTIF(Rose!K$2:K$41,E10)=1,Rose!K$1,IF(COUNTIF(Rose!L$2:L$41,E10)=1,Rose!L$1,IF(COUNTIF(Rose!M$2:M$41,E10)=1,Rose!M$1,IF(COUNTIF(Rose!N$2:N$41,E10)=1,Rose!N$1,Rose!O$1)))),IF(COUNTIF(Rose!P$2:P$41,E10)=1,Rose!P$1,IF(COUNTIF(Rose!Q$2:Q$41,E10)=1,Rose!Q$1,IF(COUNTIF(Rose!R$2:R$41,E10)=1,Rose!R$1,IF(COUNTIF(Rose!S$2:S$41,E10)=1,Rose!S$1,Rose!T$1)))))))</f>
        <v>Cagliari</v>
      </c>
      <c r="BM10" t="str">
        <f>IF(COUNTIF(Rose!A$2:J$41,SuperCoppa!S10)=1,"META SX",IF(COUNTIF(Rose!K$2:T$41,SuperCoppa!S10)=1,"META DX","non esiste"))</f>
        <v>META DX</v>
      </c>
      <c r="BN10" t="str">
        <f>IF(BM10="META SX",IF(COUNTIF(Rose!A$2:E$41,SuperCoppa!S10)=1,"SSX","DSX"),IF(BM10="META DX",IF(COUNTIF(Rose!K$2:O$41,SuperCoppa!S10)=1,"SDX","DDX"),"non esiste"))</f>
        <v>DDX</v>
      </c>
      <c r="BO10" t="str">
        <f>IF(BN10="SSX",IF(COUNTIF(Rose!A$2:A$41,S10)=1,Rose!A$1,IF(COUNTIF(Rose!B$2:B$41,S10)=1,Rose!B$1,IF(COUNTIF(Rose!C$2:C$41,S10)=1,Rose!C$1,IF(COUNTIF(Rose!D$2:D$41,S10)=1,Rose!D$1,Rose!E$1)))),IF(BN10="DSX",IF(COUNTIF(Rose!F$2:F$41,S10)=1,Rose!F$1,IF(COUNTIF(Rose!G$2:G$41,S10)=1,Rose!G$1,IF(COUNTIF(Rose!H$2:H$41,S10)=1,Rose!H$1,IF(COUNTIF(Rose!I$2:I$41,S10)=1,Rose!I$1,Rose!J$1)))),IF(BN10="SDX",IF(COUNTIF(Rose!K$2:K$41,S10)=1,Rose!K$1,IF(COUNTIF(Rose!L$2:L$41,S10)=1,Rose!L$1,IF(COUNTIF(Rose!M$2:M$41,S10)=1,Rose!M$1,IF(COUNTIF(Rose!N$2:N$41,S10)=1,Rose!N$1,Rose!O$1)))),IF(COUNTIF(Rose!P$2:P$41,S10)=1,Rose!P$1,IF(COUNTIF(Rose!Q$2:Q$41,S10)=1,Rose!Q$1,IF(COUNTIF(Rose!R$2:R$41,S10)=1,Rose!R$1,IF(COUNTIF(Rose!S$2:S$41,S10)=1,Rose!S$1,Rose!T$1)))))))</f>
        <v>Verona</v>
      </c>
    </row>
    <row r="11" spans="1:67" ht="15">
      <c r="A11" s="26">
        <f t="shared" si="0"/>
        <v>1</v>
      </c>
      <c r="B11" s="110">
        <v>3</v>
      </c>
      <c r="C11" s="26" t="str">
        <f t="shared" si="1"/>
        <v>C</v>
      </c>
      <c r="D11" s="26" t="str">
        <f t="shared" si="4"/>
        <v>Juventus</v>
      </c>
      <c r="E11" s="71" t="s">
        <v>106</v>
      </c>
      <c r="F11" s="67">
        <f>IF('Inserisci Voti'!D10="","",'Inserisci Voti'!D10)</f>
        <v>6.5</v>
      </c>
      <c r="G11" s="67" t="str">
        <f>IF('Inserisci Voti'!E10="","",'Inserisci Voti'!E10)</f>
        <v>A</v>
      </c>
      <c r="H11" s="67">
        <f>IF('Inserisci Voti'!F10="","",'Inserisci Voti'!F10)</f>
      </c>
      <c r="I11" s="67">
        <f>IF('Inserisci Voti'!G10="","",'Inserisci Voti'!G10)</f>
      </c>
      <c r="J11" s="67">
        <f>IF('Inserisci Voti'!H10="","",'Inserisci Voti'!H10)</f>
      </c>
      <c r="K11" s="67">
        <f>IF('Inserisci Voti'!I10="","",'Inserisci Voti'!I10)</f>
      </c>
      <c r="L11" s="67">
        <f>IF('Inserisci Voti'!J10="","",'Inserisci Voti'!J10)</f>
      </c>
      <c r="M11" s="72">
        <f>IF('Inserisci Voti'!K10="","",'Inserisci Voti'!K10)</f>
        <v>6</v>
      </c>
      <c r="N11" s="48"/>
      <c r="O11" s="26">
        <f t="shared" si="2"/>
        <v>1</v>
      </c>
      <c r="P11" s="110">
        <v>3</v>
      </c>
      <c r="Q11" s="26" t="str">
        <f t="shared" si="3"/>
        <v>C</v>
      </c>
      <c r="R11" s="26" t="str">
        <f t="shared" si="5"/>
        <v>Juventus</v>
      </c>
      <c r="S11" s="71" t="s">
        <v>224</v>
      </c>
      <c r="T11" s="98" t="str">
        <f>IF('Inserisci Voti'!D94="","",'Inserisci Voti'!D94)</f>
        <v>SV</v>
      </c>
      <c r="U11" s="67">
        <f>IF('Inserisci Voti'!E94="","",'Inserisci Voti'!E94)</f>
      </c>
      <c r="V11" s="67">
        <f>IF('Inserisci Voti'!F94="","",'Inserisci Voti'!F94)</f>
      </c>
      <c r="W11" s="67">
        <f>IF('Inserisci Voti'!G94="","",'Inserisci Voti'!G94)</f>
      </c>
      <c r="X11" s="67">
        <f>IF('Inserisci Voti'!H94="","",'Inserisci Voti'!H94)</f>
      </c>
      <c r="Y11" s="67">
        <f>IF('Inserisci Voti'!I94="","",'Inserisci Voti'!I94)</f>
      </c>
      <c r="Z11" s="67">
        <f>IF('Inserisci Voti'!J94="","",'Inserisci Voti'!J94)</f>
      </c>
      <c r="AA11" s="72">
        <f>IF('Inserisci Voti'!K94="","",'Inserisci Voti'!K94)</f>
        <v>0</v>
      </c>
      <c r="AR11" s="4" t="s">
        <v>49</v>
      </c>
      <c r="AS11" s="36" t="s">
        <v>445</v>
      </c>
      <c r="AU11" s="4"/>
      <c r="AV11" s="4"/>
      <c r="AW11" s="4"/>
      <c r="AX11" s="4"/>
      <c r="BH11" t="str">
        <f>IF(COUNTIF(Rose!A$2:J$41,SuperCoppa!E11)=1,"META SX",IF(COUNTIF(Rose!K$2:T$41,SuperCoppa!E11)=1,"META DX","non esiste"))</f>
        <v>META SX</v>
      </c>
      <c r="BI11" t="str">
        <f>IF(BH11="META SX",IF(COUNTIF(Rose!A$2:E$41,SuperCoppa!E11)=1,"SSX","DSX"),IF(BH11="META DX",IF(COUNTIF(Rose!K$2:O$41,SuperCoppa!E11)=1,"SDX","DDX"),"non esiste"))</f>
        <v>DSX</v>
      </c>
      <c r="BJ11" t="str">
        <f>IF(BI11="SSX",IF(COUNTIF(Rose!A$2:A$41,E11)=1,Rose!A$1,IF(COUNTIF(Rose!B$2:B$41,E11)=1,Rose!B$1,IF(COUNTIF(Rose!C$2:C$41,E11)=1,Rose!C$1,IF(COUNTIF(Rose!D$2:D$41,E11)=1,Rose!D$1,Rose!E$1)))),IF(BI11="DSX",IF(COUNTIF(Rose!F$2:F$41,E11)=1,Rose!F$1,IF(COUNTIF(Rose!G$2:G$41,E11)=1,Rose!G$1,IF(COUNTIF(Rose!H$2:H$41,E11)=1,Rose!H$1,IF(COUNTIF(Rose!I$2:I$41,E11)=1,Rose!I$1,Rose!J$1)))),IF(BI11="SDX",IF(COUNTIF(Rose!K$2:K$41,E11)=1,Rose!K$1,IF(COUNTIF(Rose!L$2:L$41,E11)=1,Rose!L$1,IF(COUNTIF(Rose!M$2:M$41,E11)=1,Rose!M$1,IF(COUNTIF(Rose!N$2:N$41,E11)=1,Rose!N$1,Rose!O$1)))),IF(COUNTIF(Rose!P$2:P$41,E11)=1,Rose!P$1,IF(COUNTIF(Rose!Q$2:Q$41,E11)=1,Rose!Q$1,IF(COUNTIF(Rose!R$2:R$41,E11)=1,Rose!R$1,IF(COUNTIF(Rose!S$2:S$41,E11)=1,Rose!S$1,Rose!T$1)))))))</f>
        <v>Juventus</v>
      </c>
      <c r="BM11" t="str">
        <f>IF(COUNTIF(Rose!A$2:J$41,SuperCoppa!S11)=1,"META SX",IF(COUNTIF(Rose!K$2:T$41,SuperCoppa!S11)=1,"META DX","non esiste"))</f>
        <v>META SX</v>
      </c>
      <c r="BN11" t="str">
        <f>IF(BM11="META SX",IF(COUNTIF(Rose!A$2:E$41,SuperCoppa!S11)=1,"SSX","DSX"),IF(BM11="META DX",IF(COUNTIF(Rose!K$2:O$41,SuperCoppa!S11)=1,"SDX","DDX"),"non esiste"))</f>
        <v>DSX</v>
      </c>
      <c r="BO11" t="str">
        <f>IF(BN11="SSX",IF(COUNTIF(Rose!A$2:A$41,S11)=1,Rose!A$1,IF(COUNTIF(Rose!B$2:B$41,S11)=1,Rose!B$1,IF(COUNTIF(Rose!C$2:C$41,S11)=1,Rose!C$1,IF(COUNTIF(Rose!D$2:D$41,S11)=1,Rose!D$1,Rose!E$1)))),IF(BN11="DSX",IF(COUNTIF(Rose!F$2:F$41,S11)=1,Rose!F$1,IF(COUNTIF(Rose!G$2:G$41,S11)=1,Rose!G$1,IF(COUNTIF(Rose!H$2:H$41,S11)=1,Rose!H$1,IF(COUNTIF(Rose!I$2:I$41,S11)=1,Rose!I$1,Rose!J$1)))),IF(BN11="SDX",IF(COUNTIF(Rose!K$2:K$41,S11)=1,Rose!K$1,IF(COUNTIF(Rose!L$2:L$41,S11)=1,Rose!L$1,IF(COUNTIF(Rose!M$2:M$41,S11)=1,Rose!M$1,IF(COUNTIF(Rose!N$2:N$41,S11)=1,Rose!N$1,Rose!O$1)))),IF(COUNTIF(Rose!P$2:P$41,S11)=1,Rose!P$1,IF(COUNTIF(Rose!Q$2:Q$41,S11)=1,Rose!Q$1,IF(COUNTIF(Rose!R$2:R$41,S11)=1,Rose!R$1,IF(COUNTIF(Rose!S$2:S$41,S11)=1,Rose!S$1,Rose!T$1)))))))</f>
        <v>Juventus</v>
      </c>
    </row>
    <row r="12" spans="1:67" ht="15">
      <c r="A12" s="26">
        <f t="shared" si="0"/>
        <v>1</v>
      </c>
      <c r="B12" s="110">
        <v>8</v>
      </c>
      <c r="C12" s="26" t="str">
        <f t="shared" si="1"/>
        <v>A</v>
      </c>
      <c r="D12" s="26" t="str">
        <f t="shared" si="4"/>
        <v>Spal</v>
      </c>
      <c r="E12" s="71" t="s">
        <v>148</v>
      </c>
      <c r="F12" s="67">
        <f>IF('Inserisci Voti'!D11="","",'Inserisci Voti'!D11)</f>
        <v>5.5</v>
      </c>
      <c r="G12" s="67">
        <f>IF('Inserisci Voti'!E11="","",'Inserisci Voti'!E11)</f>
      </c>
      <c r="H12" s="67">
        <f>IF('Inserisci Voti'!F11="","",'Inserisci Voti'!F11)</f>
      </c>
      <c r="I12" s="67">
        <f>IF('Inserisci Voti'!G11="","",'Inserisci Voti'!G11)</f>
      </c>
      <c r="J12" s="67">
        <f>IF('Inserisci Voti'!H11="","",'Inserisci Voti'!H11)</f>
      </c>
      <c r="K12" s="67">
        <f>IF('Inserisci Voti'!I11="","",'Inserisci Voti'!I11)</f>
      </c>
      <c r="L12" s="67">
        <f>IF('Inserisci Voti'!J11="","",'Inserisci Voti'!J11)</f>
      </c>
      <c r="M12" s="72">
        <f>IF('Inserisci Voti'!K11="","",'Inserisci Voti'!K11)</f>
        <v>5.5</v>
      </c>
      <c r="N12" s="48"/>
      <c r="O12" s="26">
        <f t="shared" si="2"/>
        <v>1</v>
      </c>
      <c r="P12" s="110">
        <v>2</v>
      </c>
      <c r="Q12" s="26" t="str">
        <f t="shared" si="3"/>
        <v>A</v>
      </c>
      <c r="R12" s="26" t="str">
        <f t="shared" si="5"/>
        <v>Genoa</v>
      </c>
      <c r="S12" s="71" t="s">
        <v>210</v>
      </c>
      <c r="T12" s="98">
        <f>IF('Inserisci Voti'!D95="","",'Inserisci Voti'!D95)</f>
        <v>4</v>
      </c>
      <c r="U12" s="67">
        <f>IF('Inserisci Voti'!E95="","",'Inserisci Voti'!E95)</f>
      </c>
      <c r="V12" s="67">
        <f>IF('Inserisci Voti'!F95="","",'Inserisci Voti'!F95)</f>
      </c>
      <c r="W12" s="67">
        <f>IF('Inserisci Voti'!G95="","",'Inserisci Voti'!G95)</f>
      </c>
      <c r="X12" s="67">
        <f>IF('Inserisci Voti'!H95="","",'Inserisci Voti'!H95)</f>
      </c>
      <c r="Y12" s="67">
        <f>IF('Inserisci Voti'!I95="","",'Inserisci Voti'!I95)</f>
      </c>
      <c r="Z12" s="67">
        <f>IF('Inserisci Voti'!J95="","",'Inserisci Voti'!J95)</f>
      </c>
      <c r="AA12" s="72">
        <f>IF('Inserisci Voti'!K95="","",'Inserisci Voti'!K95)</f>
        <v>4</v>
      </c>
      <c r="AR12" s="4" t="s">
        <v>50</v>
      </c>
      <c r="AS12" s="36" t="s">
        <v>427</v>
      </c>
      <c r="AU12" s="4"/>
      <c r="AV12" s="4"/>
      <c r="AW12" s="4"/>
      <c r="AX12" s="4"/>
      <c r="BH12" t="str">
        <f>IF(COUNTIF(Rose!A$2:J$41,SuperCoppa!E12)=1,"META SX",IF(COUNTIF(Rose!K$2:T$41,SuperCoppa!E12)=1,"META DX","non esiste"))</f>
        <v>META DX</v>
      </c>
      <c r="BI12" t="str">
        <f>IF(BH12="META SX",IF(COUNTIF(Rose!A$2:E$41,SuperCoppa!E12)=1,"SSX","DSX"),IF(BH12="META DX",IF(COUNTIF(Rose!K$2:O$41,SuperCoppa!E12)=1,"SDX","DDX"),"non esiste"))</f>
        <v>DDX</v>
      </c>
      <c r="BJ12" t="str">
        <f>IF(BI12="SSX",IF(COUNTIF(Rose!A$2:A$41,E12)=1,Rose!A$1,IF(COUNTIF(Rose!B$2:B$41,E12)=1,Rose!B$1,IF(COUNTIF(Rose!C$2:C$41,E12)=1,Rose!C$1,IF(COUNTIF(Rose!D$2:D$41,E12)=1,Rose!D$1,Rose!E$1)))),IF(BI12="DSX",IF(COUNTIF(Rose!F$2:F$41,E12)=1,Rose!F$1,IF(COUNTIF(Rose!G$2:G$41,E12)=1,Rose!G$1,IF(COUNTIF(Rose!H$2:H$41,E12)=1,Rose!H$1,IF(COUNTIF(Rose!I$2:I$41,E12)=1,Rose!I$1,Rose!J$1)))),IF(BI12="SDX",IF(COUNTIF(Rose!K$2:K$41,E12)=1,Rose!K$1,IF(COUNTIF(Rose!L$2:L$41,E12)=1,Rose!L$1,IF(COUNTIF(Rose!M$2:M$41,E12)=1,Rose!M$1,IF(COUNTIF(Rose!N$2:N$41,E12)=1,Rose!N$1,Rose!O$1)))),IF(COUNTIF(Rose!P$2:P$41,E12)=1,Rose!P$1,IF(COUNTIF(Rose!Q$2:Q$41,E12)=1,Rose!Q$1,IF(COUNTIF(Rose!R$2:R$41,E12)=1,Rose!R$1,IF(COUNTIF(Rose!S$2:S$41,E12)=1,Rose!S$1,Rose!T$1)))))))</f>
        <v>Spal</v>
      </c>
      <c r="BM12" t="str">
        <f>IF(COUNTIF(Rose!A$2:J$41,SuperCoppa!S12)=1,"META SX",IF(COUNTIF(Rose!K$2:T$41,SuperCoppa!S12)=1,"META DX","non esiste"))</f>
        <v>META SX</v>
      </c>
      <c r="BN12" t="str">
        <f>IF(BM12="META SX",IF(COUNTIF(Rose!A$2:E$41,SuperCoppa!S12)=1,"SSX","DSX"),IF(BM12="META DX",IF(COUNTIF(Rose!K$2:O$41,SuperCoppa!S12)=1,"SDX","DDX"),"non esiste"))</f>
        <v>DSX</v>
      </c>
      <c r="BO12" t="str">
        <f>IF(BN12="SSX",IF(COUNTIF(Rose!A$2:A$41,S12)=1,Rose!A$1,IF(COUNTIF(Rose!B$2:B$41,S12)=1,Rose!B$1,IF(COUNTIF(Rose!C$2:C$41,S12)=1,Rose!C$1,IF(COUNTIF(Rose!D$2:D$41,S12)=1,Rose!D$1,Rose!E$1)))),IF(BN12="DSX",IF(COUNTIF(Rose!F$2:F$41,S12)=1,Rose!F$1,IF(COUNTIF(Rose!G$2:G$41,S12)=1,Rose!G$1,IF(COUNTIF(Rose!H$2:H$41,S12)=1,Rose!H$1,IF(COUNTIF(Rose!I$2:I$41,S12)=1,Rose!I$1,Rose!J$1)))),IF(BN12="SDX",IF(COUNTIF(Rose!K$2:K$41,S12)=1,Rose!K$1,IF(COUNTIF(Rose!L$2:L$41,S12)=1,Rose!L$1,IF(COUNTIF(Rose!M$2:M$41,S12)=1,Rose!M$1,IF(COUNTIF(Rose!N$2:N$41,S12)=1,Rose!N$1,Rose!O$1)))),IF(COUNTIF(Rose!P$2:P$41,S12)=1,Rose!P$1,IF(COUNTIF(Rose!Q$2:Q$41,S12)=1,Rose!Q$1,IF(COUNTIF(Rose!R$2:R$41,S12)=1,Rose!R$1,IF(COUNTIF(Rose!S$2:S$41,S12)=1,Rose!S$1,Rose!T$1)))))))</f>
        <v>Genoa</v>
      </c>
    </row>
    <row r="13" spans="1:67" ht="15">
      <c r="A13" s="26">
        <f t="shared" si="0"/>
        <v>1</v>
      </c>
      <c r="B13" s="110">
        <v>4</v>
      </c>
      <c r="C13" s="26" t="str">
        <f t="shared" si="1"/>
        <v>A</v>
      </c>
      <c r="D13" s="26" t="str">
        <f t="shared" si="4"/>
        <v>Juventus</v>
      </c>
      <c r="E13" s="71" t="s">
        <v>220</v>
      </c>
      <c r="F13" s="67">
        <f>IF('Inserisci Voti'!D12="","",'Inserisci Voti'!D12)</f>
        <v>7</v>
      </c>
      <c r="G13" s="67">
        <f>IF('Inserisci Voti'!E12="","",'Inserisci Voti'!E12)</f>
      </c>
      <c r="H13" s="67">
        <f>IF('Inserisci Voti'!F12="","",'Inserisci Voti'!F12)</f>
      </c>
      <c r="I13" s="67">
        <f>IF('Inserisci Voti'!G12="","",'Inserisci Voti'!G12)</f>
      </c>
      <c r="J13" s="67">
        <f>IF('Inserisci Voti'!H12="","",'Inserisci Voti'!H12)</f>
      </c>
      <c r="K13" s="67">
        <f>IF('Inserisci Voti'!I12="","",'Inserisci Voti'!I12)</f>
      </c>
      <c r="L13" s="67">
        <f>IF('Inserisci Voti'!J12="","",'Inserisci Voti'!J12)</f>
      </c>
      <c r="M13" s="72">
        <f>IF('Inserisci Voti'!K12="","",'Inserisci Voti'!K12)</f>
        <v>7</v>
      </c>
      <c r="N13" s="48"/>
      <c r="O13" s="26">
        <f t="shared" si="2"/>
        <v>1</v>
      </c>
      <c r="P13" s="110">
        <v>1</v>
      </c>
      <c r="Q13" s="26" t="str">
        <f t="shared" si="3"/>
        <v>A</v>
      </c>
      <c r="R13" s="26" t="str">
        <f t="shared" si="5"/>
        <v>Inter</v>
      </c>
      <c r="S13" s="71" t="s">
        <v>634</v>
      </c>
      <c r="T13" s="98">
        <f>IF('Inserisci Voti'!D96="","",'Inserisci Voti'!D96)</f>
        <v>8</v>
      </c>
      <c r="U13" s="67">
        <f>IF('Inserisci Voti'!E96="","",'Inserisci Voti'!E96)</f>
      </c>
      <c r="V13" s="67">
        <f>IF('Inserisci Voti'!F96="","",'Inserisci Voti'!F96)</f>
        <v>2</v>
      </c>
      <c r="W13" s="67">
        <f>IF('Inserisci Voti'!G96="","",'Inserisci Voti'!G96)</f>
      </c>
      <c r="X13" s="67">
        <f>IF('Inserisci Voti'!H96="","",'Inserisci Voti'!H96)</f>
      </c>
      <c r="Y13" s="67">
        <f>IF('Inserisci Voti'!I96="","",'Inserisci Voti'!I96)</f>
      </c>
      <c r="Z13" s="67">
        <f>IF('Inserisci Voti'!J96="","",'Inserisci Voti'!J96)</f>
      </c>
      <c r="AA13" s="72">
        <f>IF('Inserisci Voti'!K96="","",'Inserisci Voti'!K96)</f>
        <v>14</v>
      </c>
      <c r="AR13" s="54" t="s">
        <v>51</v>
      </c>
      <c r="AS13" s="36" t="s">
        <v>429</v>
      </c>
      <c r="AU13" s="4"/>
      <c r="AV13" s="4"/>
      <c r="AW13" s="4"/>
      <c r="AX13" s="4"/>
      <c r="BH13" t="str">
        <f>IF(COUNTIF(Rose!A$2:J$41,SuperCoppa!E13)=1,"META SX",IF(COUNTIF(Rose!K$2:T$41,SuperCoppa!E13)=1,"META DX","non esiste"))</f>
        <v>META SX</v>
      </c>
      <c r="BI13" t="str">
        <f>IF(BH13="META SX",IF(COUNTIF(Rose!A$2:E$41,SuperCoppa!E13)=1,"SSX","DSX"),IF(BH13="META DX",IF(COUNTIF(Rose!K$2:O$41,SuperCoppa!E13)=1,"SDX","DDX"),"non esiste"))</f>
        <v>DSX</v>
      </c>
      <c r="BJ13" t="str">
        <f>IF(BI13="SSX",IF(COUNTIF(Rose!A$2:A$41,E13)=1,Rose!A$1,IF(COUNTIF(Rose!B$2:B$41,E13)=1,Rose!B$1,IF(COUNTIF(Rose!C$2:C$41,E13)=1,Rose!C$1,IF(COUNTIF(Rose!D$2:D$41,E13)=1,Rose!D$1,Rose!E$1)))),IF(BI13="DSX",IF(COUNTIF(Rose!F$2:F$41,E13)=1,Rose!F$1,IF(COUNTIF(Rose!G$2:G$41,E13)=1,Rose!G$1,IF(COUNTIF(Rose!H$2:H$41,E13)=1,Rose!H$1,IF(COUNTIF(Rose!I$2:I$41,E13)=1,Rose!I$1,Rose!J$1)))),IF(BI13="SDX",IF(COUNTIF(Rose!K$2:K$41,E13)=1,Rose!K$1,IF(COUNTIF(Rose!L$2:L$41,E13)=1,Rose!L$1,IF(COUNTIF(Rose!M$2:M$41,E13)=1,Rose!M$1,IF(COUNTIF(Rose!N$2:N$41,E13)=1,Rose!N$1,Rose!O$1)))),IF(COUNTIF(Rose!P$2:P$41,E13)=1,Rose!P$1,IF(COUNTIF(Rose!Q$2:Q$41,E13)=1,Rose!Q$1,IF(COUNTIF(Rose!R$2:R$41,E13)=1,Rose!R$1,IF(COUNTIF(Rose!S$2:S$41,E13)=1,Rose!S$1,Rose!T$1)))))))</f>
        <v>Juventus</v>
      </c>
      <c r="BM13" t="str">
        <f>IF(COUNTIF(Rose!A$2:J$41,SuperCoppa!S13)=1,"META SX",IF(COUNTIF(Rose!K$2:T$41,SuperCoppa!S13)=1,"META DX","non esiste"))</f>
        <v>META SX</v>
      </c>
      <c r="BN13" t="str">
        <f>IF(BM13="META SX",IF(COUNTIF(Rose!A$2:E$41,SuperCoppa!S13)=1,"SSX","DSX"),IF(BM13="META DX",IF(COUNTIF(Rose!K$2:O$41,SuperCoppa!S13)=1,"SDX","DDX"),"non esiste"))</f>
        <v>DSX</v>
      </c>
      <c r="BO13" t="str">
        <f>IF(BN13="SSX",IF(COUNTIF(Rose!A$2:A$41,S13)=1,Rose!A$1,IF(COUNTIF(Rose!B$2:B$41,S13)=1,Rose!B$1,IF(COUNTIF(Rose!C$2:C$41,S13)=1,Rose!C$1,IF(COUNTIF(Rose!D$2:D$41,S13)=1,Rose!D$1,Rose!E$1)))),IF(BN13="DSX",IF(COUNTIF(Rose!F$2:F$41,S13)=1,Rose!F$1,IF(COUNTIF(Rose!G$2:G$41,S13)=1,Rose!G$1,IF(COUNTIF(Rose!H$2:H$41,S13)=1,Rose!H$1,IF(COUNTIF(Rose!I$2:I$41,S13)=1,Rose!I$1,Rose!J$1)))),IF(BN13="SDX",IF(COUNTIF(Rose!K$2:K$41,S13)=1,Rose!K$1,IF(COUNTIF(Rose!L$2:L$41,S13)=1,Rose!L$1,IF(COUNTIF(Rose!M$2:M$41,S13)=1,Rose!M$1,IF(COUNTIF(Rose!N$2:N$41,S13)=1,Rose!N$1,Rose!O$1)))),IF(COUNTIF(Rose!P$2:P$41,S13)=1,Rose!P$1,IF(COUNTIF(Rose!Q$2:Q$41,S13)=1,Rose!Q$1,IF(COUNTIF(Rose!R$2:R$41,S13)=1,Rose!R$1,IF(COUNTIF(Rose!S$2:S$41,S13)=1,Rose!S$1,Rose!T$1)))))))</f>
        <v>Inter</v>
      </c>
    </row>
    <row r="14" spans="1:67" ht="15.75">
      <c r="A14" s="125" t="s">
        <v>133</v>
      </c>
      <c r="B14" s="125"/>
      <c r="C14" s="125"/>
      <c r="D14" s="28" t="s">
        <v>31</v>
      </c>
      <c r="E14" s="73" t="s">
        <v>0</v>
      </c>
      <c r="F14" s="61" t="s">
        <v>12</v>
      </c>
      <c r="G14" s="62"/>
      <c r="H14" s="63">
        <f>11-COUNT(F3:F13)</f>
        <v>0</v>
      </c>
      <c r="I14" s="62"/>
      <c r="J14" s="62"/>
      <c r="K14" s="64" t="s">
        <v>7</v>
      </c>
      <c r="L14" s="62"/>
      <c r="M14" s="74">
        <v>0</v>
      </c>
      <c r="N14" s="49"/>
      <c r="O14" s="125" t="s">
        <v>133</v>
      </c>
      <c r="P14" s="125"/>
      <c r="Q14" s="125"/>
      <c r="R14" s="29" t="s">
        <v>31</v>
      </c>
      <c r="S14" s="73" t="s">
        <v>0</v>
      </c>
      <c r="T14" s="61" t="s">
        <v>12</v>
      </c>
      <c r="U14" s="62"/>
      <c r="V14" s="63">
        <f>11-COUNT(T3:T13)</f>
        <v>3</v>
      </c>
      <c r="W14" s="62"/>
      <c r="X14" s="62"/>
      <c r="Y14" s="62"/>
      <c r="Z14" s="62"/>
      <c r="AA14" s="84"/>
      <c r="AR14" s="54" t="s">
        <v>51</v>
      </c>
      <c r="AS14" s="36" t="s">
        <v>434</v>
      </c>
      <c r="BH14" s="34" t="str">
        <f>IF(COUNTIF(Rose!A$2:J$41,SuperCoppa!E14)=1,"META SX",IF(COUNTIF(Rose!K$2:T$41,SuperCoppa!E14)=1,"META DX","non esiste"))</f>
        <v>non esiste</v>
      </c>
      <c r="BI14" s="34" t="str">
        <f>IF(BH14="META SX",IF(COUNTIF(Rose!A$2:E$41,SuperCoppa!E14)=1,"SSX","DSX"),IF(BH14="META DX",IF(COUNTIF(Rose!K$2:O$41,SuperCoppa!E14)=1,"SDX","DDX"),"non esiste"))</f>
        <v>non esiste</v>
      </c>
      <c r="BJ14" s="34" t="str">
        <f>IF(BI14="SSX",IF(COUNTIF(Rose!A$2:A$41,E14)=1,Rose!A$1,IF(COUNTIF(Rose!B$2:B$41,E14)=1,Rose!B$1,IF(COUNTIF(Rose!C$2:C$41,E14)=1,Rose!C$1,IF(COUNTIF(Rose!D$2:D$41,E14)=1,Rose!D$1,Rose!E$1)))),IF(BI14="DSX",IF(COUNTIF(Rose!F$2:F$41,E14)=1,Rose!F$1,IF(COUNTIF(Rose!G$2:G$41,E14)=1,Rose!G$1,IF(COUNTIF(Rose!H$2:H$41,E14)=1,Rose!H$1,IF(COUNTIF(Rose!I$2:I$41,E14)=1,Rose!I$1,Rose!J$1)))),IF(BI14="SDX",IF(COUNTIF(Rose!K$2:K$41,E14)=1,Rose!K$1,IF(COUNTIF(Rose!L$2:L$41,E14)=1,Rose!L$1,IF(COUNTIF(Rose!M$2:M$41,E14)=1,Rose!M$1,IF(COUNTIF(Rose!N$2:N$41,E14)=1,Rose!N$1,Rose!O$1)))),IF(COUNTIF(Rose!P$2:P$41,E14)=1,Rose!P$1,IF(COUNTIF(Rose!Q$2:Q$41,E14)=1,Rose!Q$1,IF(COUNTIF(Rose!R$2:R$41,E14)=1,Rose!R$1,IF(COUNTIF(Rose!S$2:S$41,E14)=1,Rose!S$1,Rose!T$1)))))))</f>
        <v>Verona</v>
      </c>
      <c r="BK14" s="34"/>
      <c r="BL14" s="34"/>
      <c r="BM14" s="34" t="str">
        <f>IF(COUNTIF(Rose!A$2:J$41,SuperCoppa!S14)=1,"META SX",IF(COUNTIF(Rose!K$2:T$41,SuperCoppa!S14)=1,"META DX","non esiste"))</f>
        <v>non esiste</v>
      </c>
      <c r="BN14" s="34" t="str">
        <f>IF(BM14="META SX",IF(COUNTIF(Rose!A$2:E$41,SuperCoppa!S14)=1,"SSX","DSX"),IF(BM14="META DX",IF(COUNTIF(Rose!K$2:O$41,SuperCoppa!S14)=1,"SDX","DDX"),"non esiste"))</f>
        <v>non esiste</v>
      </c>
      <c r="BO14" s="34" t="str">
        <f>IF(BN14="SSX",IF(COUNTIF(Rose!A$2:A$41,S14)=1,Rose!A$1,IF(COUNTIF(Rose!B$2:B$41,S14)=1,Rose!B$1,IF(COUNTIF(Rose!C$2:C$41,S14)=1,Rose!C$1,IF(COUNTIF(Rose!D$2:D$41,S14)=1,Rose!D$1,Rose!E$1)))),IF(BN14="DSX",IF(COUNTIF(Rose!F$2:F$41,S14)=1,Rose!F$1,IF(COUNTIF(Rose!G$2:G$41,S14)=1,Rose!G$1,IF(COUNTIF(Rose!H$2:H$41,S14)=1,Rose!H$1,IF(COUNTIF(Rose!I$2:I$41,S14)=1,Rose!I$1,Rose!J$1)))),IF(BN14="SDX",IF(COUNTIF(Rose!K$2:K$41,S14)=1,Rose!K$1,IF(COUNTIF(Rose!L$2:L$41,S14)=1,Rose!L$1,IF(COUNTIF(Rose!M$2:M$41,S14)=1,Rose!M$1,IF(COUNTIF(Rose!N$2:N$41,S14)=1,Rose!N$1,Rose!O$1)))),IF(COUNTIF(Rose!P$2:P$41,S14)=1,Rose!P$1,IF(COUNTIF(Rose!Q$2:Q$41,S14)=1,Rose!Q$1,IF(COUNTIF(Rose!R$2:R$41,S14)=1,Rose!R$1,IF(COUNTIF(Rose!S$2:S$41,S14)=1,Rose!S$1,Rose!T$1)))))))</f>
        <v>Verona</v>
      </c>
    </row>
    <row r="15" spans="1:67" ht="15">
      <c r="A15" s="26">
        <f aca="true" t="shared" si="6" ref="A15:A21">IF(COUNTIF(AG$3:AG$6,E$1)=1,IF(E$1=AS$2,COUNTIF(AS$3:AS$32,E15),IF(E$1=AS$33,COUNTIF(AS$34:AS$62,E15),IF(E$1=AS$63,COUNTIF(AS$64:AS$92,E15),COUNTIF(AS$94:AS$122,E15)))),IF(E$1=AS$123,COUNTIF(AS$124:AS$152,E15),IF(E$1=AS$153,COUNTIF(AS$154:AS$182,E15),IF(E$1=AS$183,COUNTIF(AS$184:AS$212,E15),COUNTIF(AS$214:AS$242,E15)))))</f>
        <v>1</v>
      </c>
      <c r="B15" s="26"/>
      <c r="C15" s="26" t="str">
        <f aca="true" t="shared" si="7" ref="C15:C21">IF(COUNTIF(AG$3:AG$6,E$1)=1,IF(AND(E$1=AS$2,COUNTIF(AS$3:AS$32,E15)=1),LOOKUP(E15,AS$3:AS$32,AR$3:AR$32),IF(AND(E$1=AS$33,COUNTIF(AS$34:AS$62,E15)=1),LOOKUP(E15,AS$34:AS$62,AR$34:AR$62),IF(AND(E$1=AS$63,COUNTIF(AS$64:AS$92,E15)=1),LOOKUP(E15,AS$64:AS$92,AR$64:AR$92),LOOKUP(E15,AS$94:AS$122,AR$94:AR$122)))),IF(AND(E$1=AS$123,COUNTIF(AS$124:AS$152,E15)=1),LOOKUP(E15,AS$124:AS$152,AR$124:AR$152),IF(AND(E$1=AS$153,COUNTIF(AS$154:AS$182,E15)=1),LOOKUP(E15,AS$154:AS$182,AR$154:AR$182),IF(AND(E$1=AS$183,COUNTIF(AS$184:AS$212,E15)=1),LOOKUP(E15,AS$184:AS$212,AR$184:AR$212),LOOKUP(E15,AS$214:AS$242,AR$214:AR$242)))))</f>
        <v>P</v>
      </c>
      <c r="D15" s="26" t="str">
        <f t="shared" si="4"/>
        <v>Juventus</v>
      </c>
      <c r="E15" s="71" t="s">
        <v>478</v>
      </c>
      <c r="F15" s="67">
        <f>IF('Inserisci Voti'!D14="","",'Inserisci Voti'!D14)</f>
      </c>
      <c r="G15" s="67">
        <f>IF('Inserisci Voti'!E14="","",'Inserisci Voti'!E14)</f>
      </c>
      <c r="H15" s="67">
        <f>IF('Inserisci Voti'!F14="","",'Inserisci Voti'!F14)</f>
      </c>
      <c r="I15" s="67">
        <f>IF('Inserisci Voti'!G14="","",'Inserisci Voti'!G14)</f>
      </c>
      <c r="J15" s="67">
        <f>IF('Inserisci Voti'!H14="","",'Inserisci Voti'!H14)</f>
      </c>
      <c r="K15" s="67">
        <f>IF('Inserisci Voti'!I14="","",'Inserisci Voti'!I14)</f>
      </c>
      <c r="L15" s="67">
        <f>IF('Inserisci Voti'!J14="","",'Inserisci Voti'!J14)</f>
      </c>
      <c r="M15" s="72">
        <f>IF('Inserisci Voti'!K14="","",'Inserisci Voti'!K14)</f>
        <v>0</v>
      </c>
      <c r="N15" s="48"/>
      <c r="O15" s="26">
        <f aca="true" t="shared" si="8" ref="O15:O21">IF(COUNTIF(AH$3:AH$6,S$1)=0,IF(S$1=AS$2,COUNTIF(AS$3:AS$32,S15),IF(S$1=AS$33,COUNTIF(AS$34:AS$62,S15),IF(S$1=AS$63,COUNTIF(AS$64:AS$92,S15),COUNTIF(AS$94:AS$122,S15)))),IF(S$1=AS$123,COUNTIF(AS$124:AS$152,S15),IF(S$1=AS$153,COUNTIF(AS$154:AS$182,S15),IF(S$1=AS$183,COUNTIF(AS$184:AS$212,S15),COUNTIF(AS$214:AS$242,S15)))))</f>
        <v>1</v>
      </c>
      <c r="P15" s="26"/>
      <c r="Q15" s="26" t="str">
        <f aca="true" t="shared" si="9" ref="Q15:Q21">IF(COUNTIF(AH$3:AH$6,S$1)=0,IF(AND(S$1=AS$2,COUNTIF(AS$3:AS$32,S15)=1),LOOKUP(S15,AS$3:AS$32,AR$3:AR$32),IF(AND(S$1=AS$33,COUNTIF(AS$34:AS$62,S15)=1),LOOKUP(S15,AS$34:AS$62,AR$34:AR$62),IF(AND(S$1=AS$63,COUNTIF(AS$64:AS$92,S15)=1),LOOKUP(S15,AS$64:AS$92,AR$64:AR$92),LOOKUP(S15,AS$94:AS$122,AR$94:AR$122)))),IF(AND(S$1=AS$123,COUNTIF(AS$124:AS$152,S15)=1),LOOKUP(S15,AS$124:AS$152,AR$124:AR$152),IF(AND(S$1=AS$153,COUNTIF(AS$154:AS$182,S15)=1),LOOKUP(S15,AS$154:AS$182,AR$154:AR$182),IF(AND(S$1=AS$183,COUNTIF(AS$184:AS$212,S15)=1),LOOKUP(S15,AS$184:AS$212,AR$184:AR$212),LOOKUP(S15,AS$214:AS$242,AR$214:AR$242)))))</f>
        <v>P</v>
      </c>
      <c r="R15" s="26" t="str">
        <f t="shared" si="5"/>
        <v>Bologna</v>
      </c>
      <c r="S15" s="71" t="s">
        <v>116</v>
      </c>
      <c r="T15" s="98">
        <f>IF('Inserisci Voti'!D98="","",'Inserisci Voti'!D98)</f>
      </c>
      <c r="U15" s="67">
        <f>IF('Inserisci Voti'!E98="","",'Inserisci Voti'!E98)</f>
      </c>
      <c r="V15" s="67">
        <f>IF('Inserisci Voti'!F98="","",'Inserisci Voti'!F98)</f>
      </c>
      <c r="W15" s="67">
        <f>IF('Inserisci Voti'!G98="","",'Inserisci Voti'!G98)</f>
      </c>
      <c r="X15" s="67">
        <f>IF('Inserisci Voti'!H98="","",'Inserisci Voti'!H98)</f>
      </c>
      <c r="Y15" s="67">
        <f>IF('Inserisci Voti'!I98="","",'Inserisci Voti'!I98)</f>
      </c>
      <c r="Z15" s="67">
        <f>IF('Inserisci Voti'!J98="","",'Inserisci Voti'!J98)</f>
      </c>
      <c r="AA15" s="72">
        <f>IF('Inserisci Voti'!K98="","",'Inserisci Voti'!K98)</f>
        <v>0</v>
      </c>
      <c r="AR15" s="54" t="s">
        <v>52</v>
      </c>
      <c r="AS15" s="36" t="s">
        <v>438</v>
      </c>
      <c r="BH15" t="str">
        <f>IF(COUNTIF(Rose!A$2:J$41,SuperCoppa!E15)=1,"META SX",IF(COUNTIF(Rose!K$2:T$41,SuperCoppa!E15)=1,"META DX","non esiste"))</f>
        <v>META SX</v>
      </c>
      <c r="BI15" t="str">
        <f>IF(BH15="META SX",IF(COUNTIF(Rose!A$2:E$41,SuperCoppa!E15)=1,"SSX","DSX"),IF(BH15="META DX",IF(COUNTIF(Rose!K$2:O$41,SuperCoppa!E15)=1,"SDX","DDX"),"non esiste"))</f>
        <v>DSX</v>
      </c>
      <c r="BJ15" t="str">
        <f>IF(BI15="SSX",IF(COUNTIF(Rose!A$2:A$41,E15)=1,Rose!A$1,IF(COUNTIF(Rose!B$2:B$41,E15)=1,Rose!B$1,IF(COUNTIF(Rose!C$2:C$41,E15)=1,Rose!C$1,IF(COUNTIF(Rose!D$2:D$41,E15)=1,Rose!D$1,Rose!E$1)))),IF(BI15="DSX",IF(COUNTIF(Rose!F$2:F$41,E15)=1,Rose!F$1,IF(COUNTIF(Rose!G$2:G$41,E15)=1,Rose!G$1,IF(COUNTIF(Rose!H$2:H$41,E15)=1,Rose!H$1,IF(COUNTIF(Rose!I$2:I$41,E15)=1,Rose!I$1,Rose!J$1)))),IF(BI15="SDX",IF(COUNTIF(Rose!K$2:K$41,E15)=1,Rose!K$1,IF(COUNTIF(Rose!L$2:L$41,E15)=1,Rose!L$1,IF(COUNTIF(Rose!M$2:M$41,E15)=1,Rose!M$1,IF(COUNTIF(Rose!N$2:N$41,E15)=1,Rose!N$1,Rose!O$1)))),IF(COUNTIF(Rose!P$2:P$41,E15)=1,Rose!P$1,IF(COUNTIF(Rose!Q$2:Q$41,E15)=1,Rose!Q$1,IF(COUNTIF(Rose!R$2:R$41,E15)=1,Rose!R$1,IF(COUNTIF(Rose!S$2:S$41,E15)=1,Rose!S$1,Rose!T$1)))))))</f>
        <v>Juventus</v>
      </c>
      <c r="BM15" t="str">
        <f>IF(COUNTIF(Rose!A$2:J$41,SuperCoppa!S15)=1,"META SX",IF(COUNTIF(Rose!K$2:T$41,SuperCoppa!S15)=1,"META DX","non esiste"))</f>
        <v>META SX</v>
      </c>
      <c r="BN15" t="str">
        <f>IF(BM15="META SX",IF(COUNTIF(Rose!A$2:E$41,SuperCoppa!S15)=1,"SSX","DSX"),IF(BM15="META DX",IF(COUNTIF(Rose!K$2:O$41,SuperCoppa!S15)=1,"SDX","DDX"),"non esiste"))</f>
        <v>SSX</v>
      </c>
      <c r="BO15" t="str">
        <f>IF(BN15="SSX",IF(COUNTIF(Rose!A$2:A$41,S15)=1,Rose!A$1,IF(COUNTIF(Rose!B$2:B$41,S15)=1,Rose!B$1,IF(COUNTIF(Rose!C$2:C$41,S15)=1,Rose!C$1,IF(COUNTIF(Rose!D$2:D$41,S15)=1,Rose!D$1,Rose!E$1)))),IF(BN15="DSX",IF(COUNTIF(Rose!F$2:F$41,S15)=1,Rose!F$1,IF(COUNTIF(Rose!G$2:G$41,S15)=1,Rose!G$1,IF(COUNTIF(Rose!H$2:H$41,S15)=1,Rose!H$1,IF(COUNTIF(Rose!I$2:I$41,S15)=1,Rose!I$1,Rose!J$1)))),IF(BN15="SDX",IF(COUNTIF(Rose!K$2:K$41,S15)=1,Rose!K$1,IF(COUNTIF(Rose!L$2:L$41,S15)=1,Rose!L$1,IF(COUNTIF(Rose!M$2:M$41,S15)=1,Rose!M$1,IF(COUNTIF(Rose!N$2:N$41,S15)=1,Rose!N$1,Rose!O$1)))),IF(COUNTIF(Rose!P$2:P$41,S15)=1,Rose!P$1,IF(COUNTIF(Rose!Q$2:Q$41,S15)=1,Rose!Q$1,IF(COUNTIF(Rose!R$2:R$41,S15)=1,Rose!R$1,IF(COUNTIF(Rose!S$2:S$41,S15)=1,Rose!S$1,Rose!T$1)))))))</f>
        <v>Bologna</v>
      </c>
    </row>
    <row r="16" spans="1:67" ht="15">
      <c r="A16" s="26">
        <f t="shared" si="6"/>
        <v>1</v>
      </c>
      <c r="B16" s="111"/>
      <c r="C16" s="26" t="str">
        <f t="shared" si="7"/>
        <v>D</v>
      </c>
      <c r="D16" s="26" t="str">
        <f t="shared" si="4"/>
        <v>Torino</v>
      </c>
      <c r="E16" s="134" t="s">
        <v>103</v>
      </c>
      <c r="F16" s="67">
        <f>IF('Inserisci Voti'!D15="","",'Inserisci Voti'!D15)</f>
      </c>
      <c r="G16" s="67">
        <f>IF('Inserisci Voti'!E15="","",'Inserisci Voti'!E15)</f>
      </c>
      <c r="H16" s="67">
        <f>IF('Inserisci Voti'!F15="","",'Inserisci Voti'!F15)</f>
      </c>
      <c r="I16" s="67">
        <f>IF('Inserisci Voti'!G15="","",'Inserisci Voti'!G15)</f>
      </c>
      <c r="J16" s="67">
        <f>IF('Inserisci Voti'!H15="","",'Inserisci Voti'!H15)</f>
      </c>
      <c r="K16" s="67">
        <f>IF('Inserisci Voti'!I15="","",'Inserisci Voti'!I15)</f>
      </c>
      <c r="L16" s="67">
        <f>IF('Inserisci Voti'!J15="","",'Inserisci Voti'!J15)</f>
      </c>
      <c r="M16" s="72">
        <f>IF('Inserisci Voti'!K15="","",'Inserisci Voti'!K15)</f>
        <v>0</v>
      </c>
      <c r="N16" s="48"/>
      <c r="O16" s="26">
        <f t="shared" si="8"/>
        <v>1</v>
      </c>
      <c r="P16" s="111">
        <v>4</v>
      </c>
      <c r="Q16" s="26" t="str">
        <f t="shared" si="9"/>
        <v>D</v>
      </c>
      <c r="R16" s="26" t="str">
        <f t="shared" si="5"/>
        <v>Napoli</v>
      </c>
      <c r="S16" s="71" t="s">
        <v>258</v>
      </c>
      <c r="T16" s="98">
        <f>IF('Inserisci Voti'!D99="","",'Inserisci Voti'!D99)</f>
        <v>4.5</v>
      </c>
      <c r="U16" s="67" t="str">
        <f>IF('Inserisci Voti'!E99="","",'Inserisci Voti'!E99)</f>
        <v>A</v>
      </c>
      <c r="V16" s="67">
        <f>IF('Inserisci Voti'!F99="","",'Inserisci Voti'!F99)</f>
      </c>
      <c r="W16" s="67">
        <f>IF('Inserisci Voti'!G99="","",'Inserisci Voti'!G99)</f>
      </c>
      <c r="X16" s="67">
        <f>IF('Inserisci Voti'!H99="","",'Inserisci Voti'!H99)</f>
      </c>
      <c r="Y16" s="67">
        <f>IF('Inserisci Voti'!I99="","",'Inserisci Voti'!I99)</f>
      </c>
      <c r="Z16" s="67">
        <f>IF('Inserisci Voti'!J99="","",'Inserisci Voti'!J99)</f>
      </c>
      <c r="AA16" s="72">
        <f>IF('Inserisci Voti'!K99="","",'Inserisci Voti'!K99)</f>
        <v>4</v>
      </c>
      <c r="AR16" s="54" t="s">
        <v>51</v>
      </c>
      <c r="AS16" s="36" t="s">
        <v>435</v>
      </c>
      <c r="BH16" t="str">
        <f>IF(COUNTIF(Rose!A$2:J$41,SuperCoppa!E16)=1,"META SX",IF(COUNTIF(Rose!K$2:T$41,SuperCoppa!E16)=1,"META DX","non esiste"))</f>
        <v>META DX</v>
      </c>
      <c r="BI16" t="str">
        <f>IF(BH16="META SX",IF(COUNTIF(Rose!A$2:E$41,SuperCoppa!E16)=1,"SSX","DSX"),IF(BH16="META DX",IF(COUNTIF(Rose!K$2:O$41,SuperCoppa!E16)=1,"SDX","DDX"),"non esiste"))</f>
        <v>DDX</v>
      </c>
      <c r="BJ16" t="str">
        <f>IF(BI16="SSX",IF(COUNTIF(Rose!A$2:A$41,E16)=1,Rose!A$1,IF(COUNTIF(Rose!B$2:B$41,E16)=1,Rose!B$1,IF(COUNTIF(Rose!C$2:C$41,E16)=1,Rose!C$1,IF(COUNTIF(Rose!D$2:D$41,E16)=1,Rose!D$1,Rose!E$1)))),IF(BI16="DSX",IF(COUNTIF(Rose!F$2:F$41,E16)=1,Rose!F$1,IF(COUNTIF(Rose!G$2:G$41,E16)=1,Rose!G$1,IF(COUNTIF(Rose!H$2:H$41,E16)=1,Rose!H$1,IF(COUNTIF(Rose!I$2:I$41,E16)=1,Rose!I$1,Rose!J$1)))),IF(BI16="SDX",IF(COUNTIF(Rose!K$2:K$41,E16)=1,Rose!K$1,IF(COUNTIF(Rose!L$2:L$41,E16)=1,Rose!L$1,IF(COUNTIF(Rose!M$2:M$41,E16)=1,Rose!M$1,IF(COUNTIF(Rose!N$2:N$41,E16)=1,Rose!N$1,Rose!O$1)))),IF(COUNTIF(Rose!P$2:P$41,E16)=1,Rose!P$1,IF(COUNTIF(Rose!Q$2:Q$41,E16)=1,Rose!Q$1,IF(COUNTIF(Rose!R$2:R$41,E16)=1,Rose!R$1,IF(COUNTIF(Rose!S$2:S$41,E16)=1,Rose!S$1,Rose!T$1)))))))</f>
        <v>Torino</v>
      </c>
      <c r="BM16" t="str">
        <f>IF(COUNTIF(Rose!A$2:J$41,SuperCoppa!S16)=1,"META SX",IF(COUNTIF(Rose!K$2:T$41,SuperCoppa!S16)=1,"META DX","non esiste"))</f>
        <v>META DX</v>
      </c>
      <c r="BN16" t="str">
        <f>IF(BM16="META SX",IF(COUNTIF(Rose!A$2:E$41,SuperCoppa!S16)=1,"SSX","DSX"),IF(BM16="META DX",IF(COUNTIF(Rose!K$2:O$41,SuperCoppa!S16)=1,"SDX","DDX"),"non esiste"))</f>
        <v>SDX</v>
      </c>
      <c r="BO16" t="str">
        <f>IF(BN16="SSX",IF(COUNTIF(Rose!A$2:A$41,S16)=1,Rose!A$1,IF(COUNTIF(Rose!B$2:B$41,S16)=1,Rose!B$1,IF(COUNTIF(Rose!C$2:C$41,S16)=1,Rose!C$1,IF(COUNTIF(Rose!D$2:D$41,S16)=1,Rose!D$1,Rose!E$1)))),IF(BN16="DSX",IF(COUNTIF(Rose!F$2:F$41,S16)=1,Rose!F$1,IF(COUNTIF(Rose!G$2:G$41,S16)=1,Rose!G$1,IF(COUNTIF(Rose!H$2:H$41,S16)=1,Rose!H$1,IF(COUNTIF(Rose!I$2:I$41,S16)=1,Rose!I$1,Rose!J$1)))),IF(BN16="SDX",IF(COUNTIF(Rose!K$2:K$41,S16)=1,Rose!K$1,IF(COUNTIF(Rose!L$2:L$41,S16)=1,Rose!L$1,IF(COUNTIF(Rose!M$2:M$41,S16)=1,Rose!M$1,IF(COUNTIF(Rose!N$2:N$41,S16)=1,Rose!N$1,Rose!O$1)))),IF(COUNTIF(Rose!P$2:P$41,S16)=1,Rose!P$1,IF(COUNTIF(Rose!Q$2:Q$41,S16)=1,Rose!Q$1,IF(COUNTIF(Rose!R$2:R$41,S16)=1,Rose!R$1,IF(COUNTIF(Rose!S$2:S$41,S16)=1,Rose!S$1,Rose!T$1)))))))</f>
        <v>Napoli</v>
      </c>
    </row>
    <row r="17" spans="1:67" ht="15">
      <c r="A17" s="26">
        <f t="shared" si="6"/>
        <v>1</v>
      </c>
      <c r="B17" s="111">
        <v>4</v>
      </c>
      <c r="C17" s="26" t="str">
        <f t="shared" si="7"/>
        <v>D</v>
      </c>
      <c r="D17" s="26" t="str">
        <f t="shared" si="4"/>
        <v>Napoli</v>
      </c>
      <c r="E17" s="133" t="s">
        <v>258</v>
      </c>
      <c r="F17" s="67">
        <f>IF('Inserisci Voti'!D16="","",'Inserisci Voti'!D16)</f>
      </c>
      <c r="G17" s="67">
        <f>IF('Inserisci Voti'!E16="","",'Inserisci Voti'!E16)</f>
      </c>
      <c r="H17" s="67">
        <f>IF('Inserisci Voti'!F16="","",'Inserisci Voti'!F16)</f>
      </c>
      <c r="I17" s="67">
        <f>IF('Inserisci Voti'!G16="","",'Inserisci Voti'!G16)</f>
      </c>
      <c r="J17" s="67">
        <f>IF('Inserisci Voti'!H16="","",'Inserisci Voti'!H16)</f>
      </c>
      <c r="K17" s="67">
        <f>IF('Inserisci Voti'!I16="","",'Inserisci Voti'!I16)</f>
      </c>
      <c r="L17" s="67">
        <f>IF('Inserisci Voti'!J16="","",'Inserisci Voti'!J16)</f>
      </c>
      <c r="M17" s="72">
        <f>IF('Inserisci Voti'!K16="","",'Inserisci Voti'!K16)</f>
        <v>0</v>
      </c>
      <c r="N17" s="48"/>
      <c r="O17" s="26">
        <f t="shared" si="8"/>
        <v>0</v>
      </c>
      <c r="P17" s="111"/>
      <c r="Q17" s="26" t="e">
        <f t="shared" si="9"/>
        <v>#N/A</v>
      </c>
      <c r="R17" s="26" t="str">
        <f t="shared" si="5"/>
        <v>Bologna</v>
      </c>
      <c r="S17" s="118" t="s">
        <v>156</v>
      </c>
      <c r="T17" s="98" t="str">
        <f>IF('Inserisci Voti'!D100="","",'Inserisci Voti'!D100)</f>
        <v>UFFICIO</v>
      </c>
      <c r="U17" s="67">
        <f>IF('Inserisci Voti'!E100="","",'Inserisci Voti'!E100)</f>
      </c>
      <c r="V17" s="67">
        <f>IF('Inserisci Voti'!F100="","",'Inserisci Voti'!F100)</f>
      </c>
      <c r="W17" s="67">
        <f>IF('Inserisci Voti'!G100="","",'Inserisci Voti'!G100)</f>
      </c>
      <c r="X17" s="67">
        <f>IF('Inserisci Voti'!H100="","",'Inserisci Voti'!H100)</f>
      </c>
      <c r="Y17" s="67">
        <f>IF('Inserisci Voti'!I100="","",'Inserisci Voti'!I100)</f>
      </c>
      <c r="Z17" s="67">
        <f>IF('Inserisci Voti'!J100="","",'Inserisci Voti'!J100)</f>
      </c>
      <c r="AA17" s="72">
        <f>IF('Inserisci Voti'!K100="","",'Inserisci Voti'!K100)</f>
        <v>4</v>
      </c>
      <c r="AR17" s="54" t="s">
        <v>52</v>
      </c>
      <c r="AS17" s="36" t="s">
        <v>442</v>
      </c>
      <c r="BH17" t="str">
        <f>IF(COUNTIF(Rose!A$2:J$41,SuperCoppa!E17)=1,"META SX",IF(COUNTIF(Rose!K$2:T$41,SuperCoppa!E17)=1,"META DX","non esiste"))</f>
        <v>META DX</v>
      </c>
      <c r="BI17" t="str">
        <f>IF(BH17="META SX",IF(COUNTIF(Rose!A$2:E$41,SuperCoppa!E17)=1,"SSX","DSX"),IF(BH17="META DX",IF(COUNTIF(Rose!K$2:O$41,SuperCoppa!E17)=1,"SDX","DDX"),"non esiste"))</f>
        <v>SDX</v>
      </c>
      <c r="BJ17" t="str">
        <f>IF(BI17="SSX",IF(COUNTIF(Rose!A$2:A$41,E17)=1,Rose!A$1,IF(COUNTIF(Rose!B$2:B$41,E17)=1,Rose!B$1,IF(COUNTIF(Rose!C$2:C$41,E17)=1,Rose!C$1,IF(COUNTIF(Rose!D$2:D$41,E17)=1,Rose!D$1,Rose!E$1)))),IF(BI17="DSX",IF(COUNTIF(Rose!F$2:F$41,E17)=1,Rose!F$1,IF(COUNTIF(Rose!G$2:G$41,E17)=1,Rose!G$1,IF(COUNTIF(Rose!H$2:H$41,E17)=1,Rose!H$1,IF(COUNTIF(Rose!I$2:I$41,E17)=1,Rose!I$1,Rose!J$1)))),IF(BI17="SDX",IF(COUNTIF(Rose!K$2:K$41,E17)=1,Rose!K$1,IF(COUNTIF(Rose!L$2:L$41,E17)=1,Rose!L$1,IF(COUNTIF(Rose!M$2:M$41,E17)=1,Rose!M$1,IF(COUNTIF(Rose!N$2:N$41,E17)=1,Rose!N$1,Rose!O$1)))),IF(COUNTIF(Rose!P$2:P$41,E17)=1,Rose!P$1,IF(COUNTIF(Rose!Q$2:Q$41,E17)=1,Rose!Q$1,IF(COUNTIF(Rose!R$2:R$41,E17)=1,Rose!R$1,IF(COUNTIF(Rose!S$2:S$41,E17)=1,Rose!S$1,Rose!T$1)))))))</f>
        <v>Napoli</v>
      </c>
      <c r="BM17" t="str">
        <f>IF(COUNTIF(Rose!A$2:J$41,SuperCoppa!S17)=1,"META SX",IF(COUNTIF(Rose!K$2:T$41,SuperCoppa!S17)=1,"META DX","non esiste"))</f>
        <v>META SX</v>
      </c>
      <c r="BN17" t="str">
        <f>IF(BM17="META SX",IF(COUNTIF(Rose!A$2:E$41,SuperCoppa!S17)=1,"SSX","DSX"),IF(BM17="META DX",IF(COUNTIF(Rose!K$2:O$41,SuperCoppa!S17)=1,"SDX","DDX"),"non esiste"))</f>
        <v>SSX</v>
      </c>
      <c r="BO17" t="str">
        <f>IF(BN17="SSX",IF(COUNTIF(Rose!A$2:A$41,S17)=1,Rose!A$1,IF(COUNTIF(Rose!B$2:B$41,S17)=1,Rose!B$1,IF(COUNTIF(Rose!C$2:C$41,S17)=1,Rose!C$1,IF(COUNTIF(Rose!D$2:D$41,S17)=1,Rose!D$1,Rose!E$1)))),IF(BN17="DSX",IF(COUNTIF(Rose!F$2:F$41,S17)=1,Rose!F$1,IF(COUNTIF(Rose!G$2:G$41,S17)=1,Rose!G$1,IF(COUNTIF(Rose!H$2:H$41,S17)=1,Rose!H$1,IF(COUNTIF(Rose!I$2:I$41,S17)=1,Rose!I$1,Rose!J$1)))),IF(BN17="SDX",IF(COUNTIF(Rose!K$2:K$41,S17)=1,Rose!K$1,IF(COUNTIF(Rose!L$2:L$41,S17)=1,Rose!L$1,IF(COUNTIF(Rose!M$2:M$41,S17)=1,Rose!M$1,IF(COUNTIF(Rose!N$2:N$41,S17)=1,Rose!N$1,Rose!O$1)))),IF(COUNTIF(Rose!P$2:P$41,S17)=1,Rose!P$1,IF(COUNTIF(Rose!Q$2:Q$41,S17)=1,Rose!Q$1,IF(COUNTIF(Rose!R$2:R$41,S17)=1,Rose!R$1,IF(COUNTIF(Rose!S$2:S$41,S17)=1,Rose!S$1,Rose!T$1)))))))</f>
        <v>Bologna</v>
      </c>
    </row>
    <row r="18" spans="1:67" ht="15">
      <c r="A18" s="26">
        <f t="shared" si="6"/>
        <v>1</v>
      </c>
      <c r="B18" s="111">
        <v>6</v>
      </c>
      <c r="C18" s="26" t="str">
        <f t="shared" si="7"/>
        <v>C</v>
      </c>
      <c r="D18" s="26" t="str">
        <f t="shared" si="4"/>
        <v>Juventus</v>
      </c>
      <c r="E18" s="133" t="s">
        <v>617</v>
      </c>
      <c r="F18" s="67">
        <f>IF('Inserisci Voti'!D17="","",'Inserisci Voti'!D17)</f>
      </c>
      <c r="G18" s="67">
        <f>IF('Inserisci Voti'!E17="","",'Inserisci Voti'!E17)</f>
      </c>
      <c r="H18" s="67">
        <f>IF('Inserisci Voti'!F17="","",'Inserisci Voti'!F17)</f>
      </c>
      <c r="I18" s="67">
        <f>IF('Inserisci Voti'!G17="","",'Inserisci Voti'!G17)</f>
      </c>
      <c r="J18" s="67">
        <f>IF('Inserisci Voti'!H17="","",'Inserisci Voti'!H17)</f>
      </c>
      <c r="K18" s="67">
        <f>IF('Inserisci Voti'!I17="","",'Inserisci Voti'!I17)</f>
      </c>
      <c r="L18" s="67">
        <f>IF('Inserisci Voti'!J17="","",'Inserisci Voti'!J17)</f>
      </c>
      <c r="M18" s="72">
        <f>IF('Inserisci Voti'!K17="","",'Inserisci Voti'!K17)</f>
        <v>0</v>
      </c>
      <c r="N18" s="48"/>
      <c r="O18" s="26">
        <f t="shared" si="8"/>
        <v>1</v>
      </c>
      <c r="P18" s="111">
        <v>4</v>
      </c>
      <c r="Q18" s="26" t="str">
        <f t="shared" si="9"/>
        <v>C</v>
      </c>
      <c r="R18" s="26" t="str">
        <f t="shared" si="5"/>
        <v>Juventus</v>
      </c>
      <c r="S18" s="71" t="s">
        <v>118</v>
      </c>
      <c r="T18" s="98">
        <f>IF('Inserisci Voti'!D101="","",'Inserisci Voti'!D101)</f>
        <v>5.5</v>
      </c>
      <c r="U18" s="67">
        <f>IF('Inserisci Voti'!E101="","",'Inserisci Voti'!E101)</f>
      </c>
      <c r="V18" s="67">
        <f>IF('Inserisci Voti'!F101="","",'Inserisci Voti'!F101)</f>
      </c>
      <c r="W18" s="67">
        <f>IF('Inserisci Voti'!G101="","",'Inserisci Voti'!G101)</f>
      </c>
      <c r="X18" s="67">
        <f>IF('Inserisci Voti'!H101="","",'Inserisci Voti'!H101)</f>
      </c>
      <c r="Y18" s="67">
        <f>IF('Inserisci Voti'!I101="","",'Inserisci Voti'!I101)</f>
      </c>
      <c r="Z18" s="67">
        <f>IF('Inserisci Voti'!J101="","",'Inserisci Voti'!J101)</f>
      </c>
      <c r="AA18" s="72">
        <f>IF('Inserisci Voti'!K101="","",'Inserisci Voti'!K101)</f>
        <v>5.5</v>
      </c>
      <c r="AR18" s="4" t="s">
        <v>49</v>
      </c>
      <c r="AS18" s="36" t="s">
        <v>447</v>
      </c>
      <c r="BH18" t="str">
        <f>IF(COUNTIF(Rose!A$2:J$41,SuperCoppa!E18)=1,"META SX",IF(COUNTIF(Rose!K$2:T$41,SuperCoppa!E18)=1,"META DX","non esiste"))</f>
        <v>META SX</v>
      </c>
      <c r="BI18" t="str">
        <f>IF(BH18="META SX",IF(COUNTIF(Rose!A$2:E$41,SuperCoppa!E18)=1,"SSX","DSX"),IF(BH18="META DX",IF(COUNTIF(Rose!K$2:O$41,SuperCoppa!E18)=1,"SDX","DDX"),"non esiste"))</f>
        <v>DSX</v>
      </c>
      <c r="BJ18" t="str">
        <f>IF(BI18="SSX",IF(COUNTIF(Rose!A$2:A$41,E18)=1,Rose!A$1,IF(COUNTIF(Rose!B$2:B$41,E18)=1,Rose!B$1,IF(COUNTIF(Rose!C$2:C$41,E18)=1,Rose!C$1,IF(COUNTIF(Rose!D$2:D$41,E18)=1,Rose!D$1,Rose!E$1)))),IF(BI18="DSX",IF(COUNTIF(Rose!F$2:F$41,E18)=1,Rose!F$1,IF(COUNTIF(Rose!G$2:G$41,E18)=1,Rose!G$1,IF(COUNTIF(Rose!H$2:H$41,E18)=1,Rose!H$1,IF(COUNTIF(Rose!I$2:I$41,E18)=1,Rose!I$1,Rose!J$1)))),IF(BI18="SDX",IF(COUNTIF(Rose!K$2:K$41,E18)=1,Rose!K$1,IF(COUNTIF(Rose!L$2:L$41,E18)=1,Rose!L$1,IF(COUNTIF(Rose!M$2:M$41,E18)=1,Rose!M$1,IF(COUNTIF(Rose!N$2:N$41,E18)=1,Rose!N$1,Rose!O$1)))),IF(COUNTIF(Rose!P$2:P$41,E18)=1,Rose!P$1,IF(COUNTIF(Rose!Q$2:Q$41,E18)=1,Rose!Q$1,IF(COUNTIF(Rose!R$2:R$41,E18)=1,Rose!R$1,IF(COUNTIF(Rose!S$2:S$41,E18)=1,Rose!S$1,Rose!T$1)))))))</f>
        <v>Juventus</v>
      </c>
      <c r="BM18" t="str">
        <f>IF(COUNTIF(Rose!A$2:J$41,SuperCoppa!S18)=1,"META SX",IF(COUNTIF(Rose!K$2:T$41,SuperCoppa!S18)=1,"META DX","non esiste"))</f>
        <v>META SX</v>
      </c>
      <c r="BN18" t="str">
        <f>IF(BM18="META SX",IF(COUNTIF(Rose!A$2:E$41,SuperCoppa!S18)=1,"SSX","DSX"),IF(BM18="META DX",IF(COUNTIF(Rose!K$2:O$41,SuperCoppa!S18)=1,"SDX","DDX"),"non esiste"))</f>
        <v>DSX</v>
      </c>
      <c r="BO18" t="str">
        <f>IF(BN18="SSX",IF(COUNTIF(Rose!A$2:A$41,S18)=1,Rose!A$1,IF(COUNTIF(Rose!B$2:B$41,S18)=1,Rose!B$1,IF(COUNTIF(Rose!C$2:C$41,S18)=1,Rose!C$1,IF(COUNTIF(Rose!D$2:D$41,S18)=1,Rose!D$1,Rose!E$1)))),IF(BN18="DSX",IF(COUNTIF(Rose!F$2:F$41,S18)=1,Rose!F$1,IF(COUNTIF(Rose!G$2:G$41,S18)=1,Rose!G$1,IF(COUNTIF(Rose!H$2:H$41,S18)=1,Rose!H$1,IF(COUNTIF(Rose!I$2:I$41,S18)=1,Rose!I$1,Rose!J$1)))),IF(BN18="SDX",IF(COUNTIF(Rose!K$2:K$41,S18)=1,Rose!K$1,IF(COUNTIF(Rose!L$2:L$41,S18)=1,Rose!L$1,IF(COUNTIF(Rose!M$2:M$41,S18)=1,Rose!M$1,IF(COUNTIF(Rose!N$2:N$41,S18)=1,Rose!N$1,Rose!O$1)))),IF(COUNTIF(Rose!P$2:P$41,S18)=1,Rose!P$1,IF(COUNTIF(Rose!Q$2:Q$41,S18)=1,Rose!Q$1,IF(COUNTIF(Rose!R$2:R$41,S18)=1,Rose!R$1,IF(COUNTIF(Rose!S$2:S$41,S18)=1,Rose!S$1,Rose!T$1)))))))</f>
        <v>Juventus</v>
      </c>
    </row>
    <row r="19" spans="1:67" ht="15">
      <c r="A19" s="26">
        <f t="shared" si="6"/>
        <v>1</v>
      </c>
      <c r="B19" s="111"/>
      <c r="C19" s="26" t="str">
        <f t="shared" si="7"/>
        <v>C</v>
      </c>
      <c r="D19" s="26" t="str">
        <f t="shared" si="4"/>
        <v>Juventus</v>
      </c>
      <c r="E19" s="71" t="s">
        <v>355</v>
      </c>
      <c r="F19" s="67">
        <f>IF('Inserisci Voti'!D18="","",'Inserisci Voti'!D18)</f>
      </c>
      <c r="G19" s="67">
        <f>IF('Inserisci Voti'!E18="","",'Inserisci Voti'!E18)</f>
      </c>
      <c r="H19" s="67">
        <f>IF('Inserisci Voti'!F18="","",'Inserisci Voti'!F18)</f>
      </c>
      <c r="I19" s="67">
        <f>IF('Inserisci Voti'!G18="","",'Inserisci Voti'!G18)</f>
      </c>
      <c r="J19" s="67">
        <f>IF('Inserisci Voti'!H18="","",'Inserisci Voti'!H18)</f>
      </c>
      <c r="K19" s="67">
        <f>IF('Inserisci Voti'!I18="","",'Inserisci Voti'!I18)</f>
      </c>
      <c r="L19" s="67">
        <f>IF('Inserisci Voti'!J18="","",'Inserisci Voti'!J18)</f>
      </c>
      <c r="M19" s="72">
        <f>IF('Inserisci Voti'!K18="","",'Inserisci Voti'!K18)</f>
        <v>0</v>
      </c>
      <c r="N19" s="48"/>
      <c r="O19" s="26">
        <f t="shared" si="8"/>
        <v>0</v>
      </c>
      <c r="P19" s="111"/>
      <c r="Q19" s="26" t="e">
        <f t="shared" si="9"/>
        <v>#N/A</v>
      </c>
      <c r="R19" s="26" t="str">
        <f t="shared" si="5"/>
        <v>Fiorentina</v>
      </c>
      <c r="S19" s="118" t="s">
        <v>651</v>
      </c>
      <c r="T19" s="98">
        <f>IF('Inserisci Voti'!D102="","",'Inserisci Voti'!D102)</f>
      </c>
      <c r="U19" s="67">
        <f>IF('Inserisci Voti'!E102="","",'Inserisci Voti'!E102)</f>
      </c>
      <c r="V19" s="67">
        <f>IF('Inserisci Voti'!F102="","",'Inserisci Voti'!F102)</f>
      </c>
      <c r="W19" s="67">
        <f>IF('Inserisci Voti'!G102="","",'Inserisci Voti'!G102)</f>
      </c>
      <c r="X19" s="67">
        <f>IF('Inserisci Voti'!H102="","",'Inserisci Voti'!H102)</f>
      </c>
      <c r="Y19" s="67">
        <f>IF('Inserisci Voti'!I102="","",'Inserisci Voti'!I102)</f>
      </c>
      <c r="Z19" s="67">
        <f>IF('Inserisci Voti'!J102="","",'Inserisci Voti'!J102)</f>
      </c>
      <c r="AA19" s="72">
        <f>IF('Inserisci Voti'!K102="","",'Inserisci Voti'!K102)</f>
        <v>0</v>
      </c>
      <c r="AR19" s="54" t="s">
        <v>51</v>
      </c>
      <c r="AS19" s="36" t="s">
        <v>430</v>
      </c>
      <c r="BH19" t="str">
        <f>IF(COUNTIF(Rose!A$2:J$41,SuperCoppa!E19)=1,"META SX",IF(COUNTIF(Rose!K$2:T$41,SuperCoppa!E19)=1,"META DX","non esiste"))</f>
        <v>META SX</v>
      </c>
      <c r="BI19" t="str">
        <f>IF(BH19="META SX",IF(COUNTIF(Rose!A$2:E$41,SuperCoppa!E19)=1,"SSX","DSX"),IF(BH19="META DX",IF(COUNTIF(Rose!K$2:O$41,SuperCoppa!E19)=1,"SDX","DDX"),"non esiste"))</f>
        <v>DSX</v>
      </c>
      <c r="BJ19" t="str">
        <f>IF(BI19="SSX",IF(COUNTIF(Rose!A$2:A$41,E19)=1,Rose!A$1,IF(COUNTIF(Rose!B$2:B$41,E19)=1,Rose!B$1,IF(COUNTIF(Rose!C$2:C$41,E19)=1,Rose!C$1,IF(COUNTIF(Rose!D$2:D$41,E19)=1,Rose!D$1,Rose!E$1)))),IF(BI19="DSX",IF(COUNTIF(Rose!F$2:F$41,E19)=1,Rose!F$1,IF(COUNTIF(Rose!G$2:G$41,E19)=1,Rose!G$1,IF(COUNTIF(Rose!H$2:H$41,E19)=1,Rose!H$1,IF(COUNTIF(Rose!I$2:I$41,E19)=1,Rose!I$1,Rose!J$1)))),IF(BI19="SDX",IF(COUNTIF(Rose!K$2:K$41,E19)=1,Rose!K$1,IF(COUNTIF(Rose!L$2:L$41,E19)=1,Rose!L$1,IF(COUNTIF(Rose!M$2:M$41,E19)=1,Rose!M$1,IF(COUNTIF(Rose!N$2:N$41,E19)=1,Rose!N$1,Rose!O$1)))),IF(COUNTIF(Rose!P$2:P$41,E19)=1,Rose!P$1,IF(COUNTIF(Rose!Q$2:Q$41,E19)=1,Rose!Q$1,IF(COUNTIF(Rose!R$2:R$41,E19)=1,Rose!R$1,IF(COUNTIF(Rose!S$2:S$41,E19)=1,Rose!S$1,Rose!T$1)))))))</f>
        <v>Juventus</v>
      </c>
      <c r="BM19" t="str">
        <f>IF(COUNTIF(Rose!A$2:J$41,SuperCoppa!S19)=1,"META SX",IF(COUNTIF(Rose!K$2:T$41,SuperCoppa!S19)=1,"META DX","non esiste"))</f>
        <v>META SX</v>
      </c>
      <c r="BN19" t="str">
        <f>IF(BM19="META SX",IF(COUNTIF(Rose!A$2:E$41,SuperCoppa!S19)=1,"SSX","DSX"),IF(BM19="META DX",IF(COUNTIF(Rose!K$2:O$41,SuperCoppa!S19)=1,"SDX","DDX"),"non esiste"))</f>
        <v>SSX</v>
      </c>
      <c r="BO19" t="str">
        <f>IF(BN19="SSX",IF(COUNTIF(Rose!A$2:A$41,S19)=1,Rose!A$1,IF(COUNTIF(Rose!B$2:B$41,S19)=1,Rose!B$1,IF(COUNTIF(Rose!C$2:C$41,S19)=1,Rose!C$1,IF(COUNTIF(Rose!D$2:D$41,S19)=1,Rose!D$1,Rose!E$1)))),IF(BN19="DSX",IF(COUNTIF(Rose!F$2:F$41,S19)=1,Rose!F$1,IF(COUNTIF(Rose!G$2:G$41,S19)=1,Rose!G$1,IF(COUNTIF(Rose!H$2:H$41,S19)=1,Rose!H$1,IF(COUNTIF(Rose!I$2:I$41,S19)=1,Rose!I$1,Rose!J$1)))),IF(BN19="SDX",IF(COUNTIF(Rose!K$2:K$41,S19)=1,Rose!K$1,IF(COUNTIF(Rose!L$2:L$41,S19)=1,Rose!L$1,IF(COUNTIF(Rose!M$2:M$41,S19)=1,Rose!M$1,IF(COUNTIF(Rose!N$2:N$41,S19)=1,Rose!N$1,Rose!O$1)))),IF(COUNTIF(Rose!P$2:P$41,S19)=1,Rose!P$1,IF(COUNTIF(Rose!Q$2:Q$41,S19)=1,Rose!Q$1,IF(COUNTIF(Rose!R$2:R$41,S19)=1,Rose!R$1,IF(COUNTIF(Rose!S$2:S$41,S19)=1,Rose!S$1,Rose!T$1)))))))</f>
        <v>Fiorentina</v>
      </c>
    </row>
    <row r="20" spans="1:67" ht="15">
      <c r="A20" s="26">
        <f t="shared" si="6"/>
        <v>1</v>
      </c>
      <c r="B20" s="111">
        <v>10</v>
      </c>
      <c r="C20" s="26" t="str">
        <f t="shared" si="7"/>
        <v>A</v>
      </c>
      <c r="D20" s="26" t="str">
        <f t="shared" si="4"/>
        <v>Parma</v>
      </c>
      <c r="E20" s="133" t="s">
        <v>377</v>
      </c>
      <c r="F20" s="67">
        <f>IF('Inserisci Voti'!D19="","",'Inserisci Voti'!D19)</f>
      </c>
      <c r="G20" s="67">
        <f>IF('Inserisci Voti'!E19="","",'Inserisci Voti'!E19)</f>
      </c>
      <c r="H20" s="67">
        <f>IF('Inserisci Voti'!F19="","",'Inserisci Voti'!F19)</f>
      </c>
      <c r="I20" s="67">
        <f>IF('Inserisci Voti'!G19="","",'Inserisci Voti'!G19)</f>
      </c>
      <c r="J20" s="67">
        <f>IF('Inserisci Voti'!H19="","",'Inserisci Voti'!H19)</f>
      </c>
      <c r="K20" s="67">
        <f>IF('Inserisci Voti'!I19="","",'Inserisci Voti'!I19)</f>
      </c>
      <c r="L20" s="67">
        <f>IF('Inserisci Voti'!J19="","",'Inserisci Voti'!J19)</f>
      </c>
      <c r="M20" s="72">
        <f>IF('Inserisci Voti'!K19="","",'Inserisci Voti'!K19)</f>
        <v>0</v>
      </c>
      <c r="N20" s="48"/>
      <c r="O20" s="26">
        <f t="shared" si="8"/>
        <v>1</v>
      </c>
      <c r="P20" s="111">
        <v>5.5</v>
      </c>
      <c r="Q20" s="26" t="str">
        <f t="shared" si="9"/>
        <v>A</v>
      </c>
      <c r="R20" s="26" t="str">
        <f t="shared" si="5"/>
        <v>Verona</v>
      </c>
      <c r="S20" s="133" t="s">
        <v>182</v>
      </c>
      <c r="T20" s="98">
        <f>IF('Inserisci Voti'!D103="","",'Inserisci Voti'!D103)</f>
      </c>
      <c r="U20" s="67">
        <f>IF('Inserisci Voti'!E103="","",'Inserisci Voti'!E103)</f>
      </c>
      <c r="V20" s="67">
        <f>IF('Inserisci Voti'!F103="","",'Inserisci Voti'!F103)</f>
      </c>
      <c r="W20" s="67">
        <f>IF('Inserisci Voti'!G103="","",'Inserisci Voti'!G103)</f>
      </c>
      <c r="X20" s="67">
        <f>IF('Inserisci Voti'!H103="","",'Inserisci Voti'!H103)</f>
      </c>
      <c r="Y20" s="67">
        <f>IF('Inserisci Voti'!I103="","",'Inserisci Voti'!I103)</f>
      </c>
      <c r="Z20" s="67">
        <f>IF('Inserisci Voti'!J103="","",'Inserisci Voti'!J103)</f>
      </c>
      <c r="AA20" s="72">
        <f>IF('Inserisci Voti'!K103="","",'Inserisci Voti'!K103)</f>
        <v>0</v>
      </c>
      <c r="AR20" s="4" t="s">
        <v>49</v>
      </c>
      <c r="AS20" s="36" t="s">
        <v>448</v>
      </c>
      <c r="BH20" t="str">
        <f>IF(COUNTIF(Rose!A$2:J$41,SuperCoppa!E20)=1,"META SX",IF(COUNTIF(Rose!K$2:T$41,SuperCoppa!E20)=1,"META DX","non esiste"))</f>
        <v>META DX</v>
      </c>
      <c r="BI20" t="str">
        <f>IF(BH20="META SX",IF(COUNTIF(Rose!A$2:E$41,SuperCoppa!E20)=1,"SSX","DSX"),IF(BH20="META DX",IF(COUNTIF(Rose!K$2:O$41,SuperCoppa!E20)=1,"SDX","DDX"),"non esiste"))</f>
        <v>SDX</v>
      </c>
      <c r="BJ20" t="str">
        <f>IF(BI20="SSX",IF(COUNTIF(Rose!A$2:A$41,E20)=1,Rose!A$1,IF(COUNTIF(Rose!B$2:B$41,E20)=1,Rose!B$1,IF(COUNTIF(Rose!C$2:C$41,E20)=1,Rose!C$1,IF(COUNTIF(Rose!D$2:D$41,E20)=1,Rose!D$1,Rose!E$1)))),IF(BI20="DSX",IF(COUNTIF(Rose!F$2:F$41,E20)=1,Rose!F$1,IF(COUNTIF(Rose!G$2:G$41,E20)=1,Rose!G$1,IF(COUNTIF(Rose!H$2:H$41,E20)=1,Rose!H$1,IF(COUNTIF(Rose!I$2:I$41,E20)=1,Rose!I$1,Rose!J$1)))),IF(BI20="SDX",IF(COUNTIF(Rose!K$2:K$41,E20)=1,Rose!K$1,IF(COUNTIF(Rose!L$2:L$41,E20)=1,Rose!L$1,IF(COUNTIF(Rose!M$2:M$41,E20)=1,Rose!M$1,IF(COUNTIF(Rose!N$2:N$41,E20)=1,Rose!N$1,Rose!O$1)))),IF(COUNTIF(Rose!P$2:P$41,E20)=1,Rose!P$1,IF(COUNTIF(Rose!Q$2:Q$41,E20)=1,Rose!Q$1,IF(COUNTIF(Rose!R$2:R$41,E20)=1,Rose!R$1,IF(COUNTIF(Rose!S$2:S$41,E20)=1,Rose!S$1,Rose!T$1)))))))</f>
        <v>Parma</v>
      </c>
      <c r="BM20" t="str">
        <f>IF(COUNTIF(Rose!A$2:J$41,SuperCoppa!S20)=1,"META SX",IF(COUNTIF(Rose!K$2:T$41,SuperCoppa!S20)=1,"META DX","non esiste"))</f>
        <v>META DX</v>
      </c>
      <c r="BN20" t="str">
        <f>IF(BM20="META SX",IF(COUNTIF(Rose!A$2:E$41,SuperCoppa!S20)=1,"SSX","DSX"),IF(BM20="META DX",IF(COUNTIF(Rose!K$2:O$41,SuperCoppa!S20)=1,"SDX","DDX"),"non esiste"))</f>
        <v>DDX</v>
      </c>
      <c r="BO20" t="str">
        <f>IF(BN20="SSX",IF(COUNTIF(Rose!A$2:A$41,S20)=1,Rose!A$1,IF(COUNTIF(Rose!B$2:B$41,S20)=1,Rose!B$1,IF(COUNTIF(Rose!C$2:C$41,S20)=1,Rose!C$1,IF(COUNTIF(Rose!D$2:D$41,S20)=1,Rose!D$1,Rose!E$1)))),IF(BN20="DSX",IF(COUNTIF(Rose!F$2:F$41,S20)=1,Rose!F$1,IF(COUNTIF(Rose!G$2:G$41,S20)=1,Rose!G$1,IF(COUNTIF(Rose!H$2:H$41,S20)=1,Rose!H$1,IF(COUNTIF(Rose!I$2:I$41,S20)=1,Rose!I$1,Rose!J$1)))),IF(BN20="SDX",IF(COUNTIF(Rose!K$2:K$41,S20)=1,Rose!K$1,IF(COUNTIF(Rose!L$2:L$41,S20)=1,Rose!L$1,IF(COUNTIF(Rose!M$2:M$41,S20)=1,Rose!M$1,IF(COUNTIF(Rose!N$2:N$41,S20)=1,Rose!N$1,Rose!O$1)))),IF(COUNTIF(Rose!P$2:P$41,S20)=1,Rose!P$1,IF(COUNTIF(Rose!Q$2:Q$41,S20)=1,Rose!Q$1,IF(COUNTIF(Rose!R$2:R$41,S20)=1,Rose!R$1,IF(COUNTIF(Rose!S$2:S$41,S20)=1,Rose!S$1,Rose!T$1)))))))</f>
        <v>Verona</v>
      </c>
    </row>
    <row r="21" spans="1:67" ht="15">
      <c r="A21" s="26">
        <f t="shared" si="6"/>
        <v>1</v>
      </c>
      <c r="B21" s="111"/>
      <c r="C21" s="26" t="str">
        <f t="shared" si="7"/>
        <v>A</v>
      </c>
      <c r="D21" s="26" t="str">
        <f t="shared" si="4"/>
        <v>Bologna</v>
      </c>
      <c r="E21" s="71" t="s">
        <v>159</v>
      </c>
      <c r="F21" s="67">
        <f>IF('Inserisci Voti'!D20="","",'Inserisci Voti'!D20)</f>
      </c>
      <c r="G21" s="67">
        <f>IF('Inserisci Voti'!E20="","",'Inserisci Voti'!E20)</f>
      </c>
      <c r="H21" s="67">
        <f>IF('Inserisci Voti'!F20="","",'Inserisci Voti'!F20)</f>
      </c>
      <c r="I21" s="67">
        <f>IF('Inserisci Voti'!G20="","",'Inserisci Voti'!G20)</f>
      </c>
      <c r="J21" s="67">
        <f>IF('Inserisci Voti'!H20="","",'Inserisci Voti'!H20)</f>
      </c>
      <c r="K21" s="67">
        <f>IF('Inserisci Voti'!I20="","",'Inserisci Voti'!I20)</f>
      </c>
      <c r="L21" s="67">
        <f>IF('Inserisci Voti'!J20="","",'Inserisci Voti'!J20)</f>
      </c>
      <c r="M21" s="72">
        <f>IF('Inserisci Voti'!K20="","",'Inserisci Voti'!K20)</f>
        <v>0</v>
      </c>
      <c r="N21" s="48"/>
      <c r="O21" s="26">
        <f t="shared" si="8"/>
        <v>1</v>
      </c>
      <c r="P21" s="111"/>
      <c r="Q21" s="26" t="str">
        <f t="shared" si="9"/>
        <v>A</v>
      </c>
      <c r="R21" s="26" t="str">
        <f t="shared" si="5"/>
        <v>Parma</v>
      </c>
      <c r="S21" s="71" t="s">
        <v>638</v>
      </c>
      <c r="T21" s="98">
        <f>IF('Inserisci Voti'!D104="","",'Inserisci Voti'!D104)</f>
      </c>
      <c r="U21" s="67">
        <f>IF('Inserisci Voti'!E104="","",'Inserisci Voti'!E104)</f>
      </c>
      <c r="V21" s="67">
        <f>IF('Inserisci Voti'!F104="","",'Inserisci Voti'!F104)</f>
      </c>
      <c r="W21" s="67">
        <f>IF('Inserisci Voti'!G104="","",'Inserisci Voti'!G104)</f>
      </c>
      <c r="X21" s="67">
        <f>IF('Inserisci Voti'!H104="","",'Inserisci Voti'!H104)</f>
      </c>
      <c r="Y21" s="67">
        <f>IF('Inserisci Voti'!I104="","",'Inserisci Voti'!I104)</f>
      </c>
      <c r="Z21" s="67">
        <f>IF('Inserisci Voti'!J104="","",'Inserisci Voti'!J104)</f>
      </c>
      <c r="AA21" s="72">
        <f>IF('Inserisci Voti'!K104="","",'Inserisci Voti'!K104)</f>
        <v>0</v>
      </c>
      <c r="AR21" s="4" t="s">
        <v>49</v>
      </c>
      <c r="AS21" s="36" t="s">
        <v>449</v>
      </c>
      <c r="BH21" t="str">
        <f>IF(COUNTIF(Rose!A$2:J$41,SuperCoppa!E21)=1,"META SX",IF(COUNTIF(Rose!K$2:T$41,SuperCoppa!E21)=1,"META DX","non esiste"))</f>
        <v>META SX</v>
      </c>
      <c r="BI21" t="str">
        <f>IF(BH21="META SX",IF(COUNTIF(Rose!A$2:E$41,SuperCoppa!E21)=1,"SSX","DSX"),IF(BH21="META DX",IF(COUNTIF(Rose!K$2:O$41,SuperCoppa!E21)=1,"SDX","DDX"),"non esiste"))</f>
        <v>SSX</v>
      </c>
      <c r="BJ21" t="str">
        <f>IF(BI21="SSX",IF(COUNTIF(Rose!A$2:A$41,E21)=1,Rose!A$1,IF(COUNTIF(Rose!B$2:B$41,E21)=1,Rose!B$1,IF(COUNTIF(Rose!C$2:C$41,E21)=1,Rose!C$1,IF(COUNTIF(Rose!D$2:D$41,E21)=1,Rose!D$1,Rose!E$1)))),IF(BI21="DSX",IF(COUNTIF(Rose!F$2:F$41,E21)=1,Rose!F$1,IF(COUNTIF(Rose!G$2:G$41,E21)=1,Rose!G$1,IF(COUNTIF(Rose!H$2:H$41,E21)=1,Rose!H$1,IF(COUNTIF(Rose!I$2:I$41,E21)=1,Rose!I$1,Rose!J$1)))),IF(BI21="SDX",IF(COUNTIF(Rose!K$2:K$41,E21)=1,Rose!K$1,IF(COUNTIF(Rose!L$2:L$41,E21)=1,Rose!L$1,IF(COUNTIF(Rose!M$2:M$41,E21)=1,Rose!M$1,IF(COUNTIF(Rose!N$2:N$41,E21)=1,Rose!N$1,Rose!O$1)))),IF(COUNTIF(Rose!P$2:P$41,E21)=1,Rose!P$1,IF(COUNTIF(Rose!Q$2:Q$41,E21)=1,Rose!Q$1,IF(COUNTIF(Rose!R$2:R$41,E21)=1,Rose!R$1,IF(COUNTIF(Rose!S$2:S$41,E21)=1,Rose!S$1,Rose!T$1)))))))</f>
        <v>Bologna</v>
      </c>
      <c r="BM21" t="str">
        <f>IF(COUNTIF(Rose!A$2:J$41,SuperCoppa!S21)=1,"META SX",IF(COUNTIF(Rose!K$2:T$41,SuperCoppa!S21)=1,"META DX","non esiste"))</f>
        <v>META DX</v>
      </c>
      <c r="BN21" t="str">
        <f>IF(BM21="META SX",IF(COUNTIF(Rose!A$2:E$41,SuperCoppa!S21)=1,"SSX","DSX"),IF(BM21="META DX",IF(COUNTIF(Rose!K$2:O$41,SuperCoppa!S21)=1,"SDX","DDX"),"non esiste"))</f>
        <v>SDX</v>
      </c>
      <c r="BO21" t="str">
        <f>IF(BN21="SSX",IF(COUNTIF(Rose!A$2:A$41,S21)=1,Rose!A$1,IF(COUNTIF(Rose!B$2:B$41,S21)=1,Rose!B$1,IF(COUNTIF(Rose!C$2:C$41,S21)=1,Rose!C$1,IF(COUNTIF(Rose!D$2:D$41,S21)=1,Rose!D$1,Rose!E$1)))),IF(BN21="DSX",IF(COUNTIF(Rose!F$2:F$41,S21)=1,Rose!F$1,IF(COUNTIF(Rose!G$2:G$41,S21)=1,Rose!G$1,IF(COUNTIF(Rose!H$2:H$41,S21)=1,Rose!H$1,IF(COUNTIF(Rose!I$2:I$41,S21)=1,Rose!I$1,Rose!J$1)))),IF(BN21="SDX",IF(COUNTIF(Rose!K$2:K$41,S21)=1,Rose!K$1,IF(COUNTIF(Rose!L$2:L$41,S21)=1,Rose!L$1,IF(COUNTIF(Rose!M$2:M$41,S21)=1,Rose!M$1,IF(COUNTIF(Rose!N$2:N$41,S21)=1,Rose!N$1,Rose!O$1)))),IF(COUNTIF(Rose!P$2:P$41,S21)=1,Rose!P$1,IF(COUNTIF(Rose!Q$2:Q$41,S21)=1,Rose!Q$1,IF(COUNTIF(Rose!R$2:R$41,S21)=1,Rose!R$1,IF(COUNTIF(Rose!S$2:S$41,S21)=1,Rose!S$1,Rose!T$1)))))))</f>
        <v>Parma</v>
      </c>
    </row>
    <row r="22" spans="3:67" ht="12.75">
      <c r="C22" s="42">
        <f>IF(COUNTIF(C15:C21,"P")&gt;1,"Port ris KO",IF(COUNTIF(C15:C21,"D")&gt;2,"Dif ris KO",IF(COUNTIF(C15:C21,"C")&gt;2,"Cent ris KO",IF(COUNTIF(C15:C21,"A")&gt;2,"Att ris KO",""))))</f>
      </c>
      <c r="D22" s="25"/>
      <c r="E22" s="75"/>
      <c r="F22" s="61" t="s">
        <v>27</v>
      </c>
      <c r="G22" s="62"/>
      <c r="H22" s="63">
        <f>COUNT(F3:F21)+COUNTIF(F3:F21,"UFFICIO")+COUNTIF(F3:F21,"ASSENTE")</f>
        <v>11</v>
      </c>
      <c r="I22" s="60"/>
      <c r="J22" s="60"/>
      <c r="K22" s="60"/>
      <c r="L22" s="60"/>
      <c r="M22" s="76"/>
      <c r="N22" s="48"/>
      <c r="O22" s="4"/>
      <c r="Q22" s="42">
        <f>IF(COUNTIF(Q15:Q21,"P")&gt;1,"Port ris KO",IF(COUNTIF(Q15:Q21,"D")&gt;2,"Dif ris KO",IF(COUNTIF(Q15:Q21,"C")&gt;2,"Cent ris KO",IF(COUNTIF(Q15:Q21,"A")&gt;2,"Att ris KO",""))))</f>
      </c>
      <c r="R22" s="25"/>
      <c r="S22" s="75"/>
      <c r="T22" s="61" t="s">
        <v>27</v>
      </c>
      <c r="U22" s="62"/>
      <c r="V22" s="63">
        <f>COUNT(T3:T21)+COUNTIF(T3:T21,"UFFICIO")+COUNTIF(T3:T21,"ASSENTE")</f>
        <v>11</v>
      </c>
      <c r="W22" s="60"/>
      <c r="X22" s="60"/>
      <c r="Y22" s="60"/>
      <c r="Z22" s="60"/>
      <c r="AA22" s="76"/>
      <c r="AR22" s="54" t="s">
        <v>52</v>
      </c>
      <c r="AS22" s="36" t="s">
        <v>441</v>
      </c>
      <c r="BH22" s="34" t="str">
        <f>IF(COUNTIF(Rose!A$2:J$41,SuperCoppa!E22)=1,"META SX",IF(COUNTIF(Rose!K$2:T$41,SuperCoppa!E22)=1,"META DX","non esiste"))</f>
        <v>non esiste</v>
      </c>
      <c r="BI22" s="34" t="str">
        <f>IF(BH22="META SX",IF(COUNTIF(Rose!A$2:E$41,SuperCoppa!E22)=1,"SSX","DSX"),IF(BH22="META DX",IF(COUNTIF(Rose!K$2:O$41,SuperCoppa!E22)=1,"SDX","DDX"),"non esiste"))</f>
        <v>non esiste</v>
      </c>
      <c r="BJ22" s="34" t="str">
        <f>IF(BI22="SSX",IF(COUNTIF(Rose!A$2:A$41,E22)=1,Rose!A$1,IF(COUNTIF(Rose!B$2:B$41,E22)=1,Rose!B$1,IF(COUNTIF(Rose!C$2:C$41,E22)=1,Rose!C$1,IF(COUNTIF(Rose!D$2:D$41,E22)=1,Rose!D$1,Rose!E$1)))),IF(BI22="DSX",IF(COUNTIF(Rose!F$2:F$41,E22)=1,Rose!F$1,IF(COUNTIF(Rose!G$2:G$41,E22)=1,Rose!G$1,IF(COUNTIF(Rose!H$2:H$41,E22)=1,Rose!H$1,IF(COUNTIF(Rose!I$2:I$41,E22)=1,Rose!I$1,Rose!J$1)))),IF(BI22="SDX",IF(COUNTIF(Rose!K$2:K$41,E22)=1,Rose!K$1,IF(COUNTIF(Rose!L$2:L$41,E22)=1,Rose!L$1,IF(COUNTIF(Rose!M$2:M$41,E22)=1,Rose!M$1,IF(COUNTIF(Rose!N$2:N$41,E22)=1,Rose!N$1,Rose!O$1)))),IF(COUNTIF(Rose!P$2:P$41,E22)=1,Rose!P$1,IF(COUNTIF(Rose!Q$2:Q$41,E22)=1,Rose!Q$1,IF(COUNTIF(Rose!R$2:R$41,E22)=1,Rose!R$1,IF(COUNTIF(Rose!S$2:S$41,E22)=1,Rose!S$1,Rose!T$1)))))))</f>
        <v>Verona</v>
      </c>
      <c r="BK22" s="34"/>
      <c r="BL22" s="34"/>
      <c r="BM22" s="34" t="str">
        <f>IF(COUNTIF(Rose!A$2:J$41,SuperCoppa!S22)=1,"META SX",IF(COUNTIF(Rose!K$2:T$41,SuperCoppa!S22)=1,"META DX","non esiste"))</f>
        <v>non esiste</v>
      </c>
      <c r="BN22" s="34" t="str">
        <f>IF(BM22="META SX",IF(COUNTIF(Rose!A$2:E$41,SuperCoppa!S22)=1,"SSX","DSX"),IF(BM22="META DX",IF(COUNTIF(Rose!K$2:O$41,SuperCoppa!S22)=1,"SDX","DDX"),"non esiste"))</f>
        <v>non esiste</v>
      </c>
      <c r="BO22" s="34" t="str">
        <f>IF(BN22="SSX",IF(COUNTIF(Rose!A$2:A$41,S22)=1,Rose!A$1,IF(COUNTIF(Rose!B$2:B$41,S22)=1,Rose!B$1,IF(COUNTIF(Rose!C$2:C$41,S22)=1,Rose!C$1,IF(COUNTIF(Rose!D$2:D$41,S22)=1,Rose!D$1,Rose!E$1)))),IF(BN22="DSX",IF(COUNTIF(Rose!F$2:F$41,S22)=1,Rose!F$1,IF(COUNTIF(Rose!G$2:G$41,S22)=1,Rose!G$1,IF(COUNTIF(Rose!H$2:H$41,S22)=1,Rose!H$1,IF(COUNTIF(Rose!I$2:I$41,S22)=1,Rose!I$1,Rose!J$1)))),IF(BN22="SDX",IF(COUNTIF(Rose!K$2:K$41,S22)=1,Rose!K$1,IF(COUNTIF(Rose!L$2:L$41,S22)=1,Rose!L$1,IF(COUNTIF(Rose!M$2:M$41,S22)=1,Rose!M$1,IF(COUNTIF(Rose!N$2:N$41,S22)=1,Rose!N$1,Rose!O$1)))),IF(COUNTIF(Rose!P$2:P$41,S22)=1,Rose!P$1,IF(COUNTIF(Rose!Q$2:Q$41,S22)=1,Rose!Q$1,IF(COUNTIF(Rose!R$2:R$41,S22)=1,Rose!R$1,IF(COUNTIF(Rose!S$2:S$41,S22)=1,Rose!S$1,Rose!T$1)))))))</f>
        <v>Verona</v>
      </c>
    </row>
    <row r="23" spans="1:67" ht="15.75">
      <c r="A23" s="43"/>
      <c r="B23" s="43"/>
      <c r="C23" s="44" t="s">
        <v>53</v>
      </c>
      <c r="D23" s="45" t="str">
        <f>IF(C3="P",CONCATENATE(COUNTIF(C4:C13,"D"),"-",COUNTIF(C4:C13,"C"),"-",COUNTIF(C4:C13,"A")),"No Port")</f>
        <v>3-5-2</v>
      </c>
      <c r="E23" s="77"/>
      <c r="F23" s="65"/>
      <c r="G23" s="65"/>
      <c r="H23" s="65"/>
      <c r="I23" s="65"/>
      <c r="J23" s="65"/>
      <c r="K23" s="66" t="s">
        <v>8</v>
      </c>
      <c r="L23" s="65"/>
      <c r="M23" s="78">
        <f>SUM(M3:M21)</f>
        <v>66</v>
      </c>
      <c r="N23" s="48"/>
      <c r="O23" s="43"/>
      <c r="P23" s="43"/>
      <c r="Q23" s="44" t="s">
        <v>53</v>
      </c>
      <c r="R23" s="45" t="str">
        <f>IF(Q3="P",CONCATENATE(COUNTIF(Q4:Q13,"D"),"-",COUNTIF(Q4:Q13,"C"),"-",COUNTIF(Q4:Q13,"A")),"No Port")</f>
        <v>1-5-2</v>
      </c>
      <c r="S23" s="77"/>
      <c r="T23" s="65"/>
      <c r="U23" s="65"/>
      <c r="V23" s="65"/>
      <c r="W23" s="65"/>
      <c r="X23" s="65"/>
      <c r="Y23" s="66" t="s">
        <v>8</v>
      </c>
      <c r="Z23" s="65"/>
      <c r="AA23" s="78">
        <f>SUM(AA3:AA21)</f>
        <v>67</v>
      </c>
      <c r="AR23" s="54" t="s">
        <v>51</v>
      </c>
      <c r="AS23" s="36" t="s">
        <v>431</v>
      </c>
      <c r="BH23" s="34" t="str">
        <f>IF(COUNTIF(Rose!A$2:J$41,SuperCoppa!E23)=1,"META SX",IF(COUNTIF(Rose!K$2:T$41,SuperCoppa!E23)=1,"META DX","non esiste"))</f>
        <v>non esiste</v>
      </c>
      <c r="BI23" s="34" t="str">
        <f>IF(BH23="META SX",IF(COUNTIF(Rose!A$2:E$41,SuperCoppa!E23)=1,"SSX","DSX"),IF(BH23="META DX",IF(COUNTIF(Rose!K$2:O$41,SuperCoppa!E23)=1,"SDX","DDX"),"non esiste"))</f>
        <v>non esiste</v>
      </c>
      <c r="BJ23" s="34" t="str">
        <f>IF(BI23="SSX",IF(COUNTIF(Rose!A$2:A$41,E23)=1,Rose!A$1,IF(COUNTIF(Rose!B$2:B$41,E23)=1,Rose!B$1,IF(COUNTIF(Rose!C$2:C$41,E23)=1,Rose!C$1,IF(COUNTIF(Rose!D$2:D$41,E23)=1,Rose!D$1,Rose!E$1)))),IF(BI23="DSX",IF(COUNTIF(Rose!F$2:F$41,E23)=1,Rose!F$1,IF(COUNTIF(Rose!G$2:G$41,E23)=1,Rose!G$1,IF(COUNTIF(Rose!H$2:H$41,E23)=1,Rose!H$1,IF(COUNTIF(Rose!I$2:I$41,E23)=1,Rose!I$1,Rose!J$1)))),IF(BI23="SDX",IF(COUNTIF(Rose!K$2:K$41,E23)=1,Rose!K$1,IF(COUNTIF(Rose!L$2:L$41,E23)=1,Rose!L$1,IF(COUNTIF(Rose!M$2:M$41,E23)=1,Rose!M$1,IF(COUNTIF(Rose!N$2:N$41,E23)=1,Rose!N$1,Rose!O$1)))),IF(COUNTIF(Rose!P$2:P$41,E23)=1,Rose!P$1,IF(COUNTIF(Rose!Q$2:Q$41,E23)=1,Rose!Q$1,IF(COUNTIF(Rose!R$2:R$41,E23)=1,Rose!R$1,IF(COUNTIF(Rose!S$2:S$41,E23)=1,Rose!S$1,Rose!T$1)))))))</f>
        <v>Verona</v>
      </c>
      <c r="BK23" s="34"/>
      <c r="BL23" s="34"/>
      <c r="BM23" s="34" t="str">
        <f>IF(COUNTIF(Rose!A$2:J$41,SuperCoppa!S23)=1,"META SX",IF(COUNTIF(Rose!K$2:T$41,SuperCoppa!S23)=1,"META DX","non esiste"))</f>
        <v>non esiste</v>
      </c>
      <c r="BN23" s="34" t="str">
        <f>IF(BM23="META SX",IF(COUNTIF(Rose!A$2:E$41,SuperCoppa!S23)=1,"SSX","DSX"),IF(BM23="META DX",IF(COUNTIF(Rose!K$2:O$41,SuperCoppa!S23)=1,"SDX","DDX"),"non esiste"))</f>
        <v>non esiste</v>
      </c>
      <c r="BO23" s="34" t="str">
        <f>IF(BN23="SSX",IF(COUNTIF(Rose!A$2:A$41,S23)=1,Rose!A$1,IF(COUNTIF(Rose!B$2:B$41,S23)=1,Rose!B$1,IF(COUNTIF(Rose!C$2:C$41,S23)=1,Rose!C$1,IF(COUNTIF(Rose!D$2:D$41,S23)=1,Rose!D$1,Rose!E$1)))),IF(BN23="DSX",IF(COUNTIF(Rose!F$2:F$41,S23)=1,Rose!F$1,IF(COUNTIF(Rose!G$2:G$41,S23)=1,Rose!G$1,IF(COUNTIF(Rose!H$2:H$41,S23)=1,Rose!H$1,IF(COUNTIF(Rose!I$2:I$41,S23)=1,Rose!I$1,Rose!J$1)))),IF(BN23="SDX",IF(COUNTIF(Rose!K$2:K$41,S23)=1,Rose!K$1,IF(COUNTIF(Rose!L$2:L$41,S23)=1,Rose!L$1,IF(COUNTIF(Rose!M$2:M$41,S23)=1,Rose!M$1,IF(COUNTIF(Rose!N$2:N$41,S23)=1,Rose!N$1,Rose!O$1)))),IF(COUNTIF(Rose!P$2:P$41,S23)=1,Rose!P$1,IF(COUNTIF(Rose!Q$2:Q$41,S23)=1,Rose!Q$1,IF(COUNTIF(Rose!R$2:R$41,S23)=1,Rose!R$1,IF(COUNTIF(Rose!S$2:S$41,S23)=1,Rose!S$1,Rose!T$1)))))))</f>
        <v>Verona</v>
      </c>
    </row>
    <row r="24" spans="3:67" ht="18">
      <c r="C24" s="25"/>
      <c r="D24" s="41">
        <f>IF(OR(D23="3-4-3",D23="3-5-2",D23="4-3-3",D23="4-4-2",D23="4-5-1",D23="5-3-2",D23="5-4-1",D23="6-3-1"),"","Non Valido")</f>
      </c>
      <c r="E24" s="75"/>
      <c r="F24" s="60"/>
      <c r="G24" s="60"/>
      <c r="H24" s="60"/>
      <c r="I24" s="129" t="s">
        <v>132</v>
      </c>
      <c r="J24" s="129"/>
      <c r="K24" s="129"/>
      <c r="L24" s="115">
        <f>SUM(B15:B21)</f>
        <v>20</v>
      </c>
      <c r="M24" s="79">
        <f>IF(M23&lt;93,IF(M23&lt;66,0,IF(AND(M23&gt;=66,M23&lt;72),1,IF(AND(M23&gt;=72,M23&lt;78),2,IF(AND(M23&gt;=78,M23&lt;84),3,IF(AND(M23&gt;=84,M23&lt;90),4,IF(AND(M23&gt;=90,M23&lt;96),5,6)))))),IF(AND(M23&gt;=96,M23&lt;102),7,IF(AND(M23&gt;=102,M23&lt;108),8,IF(AND(M23&gt;=108,M23&lt;114),9,IF(AND(M23&gt;=114,M23&lt;120),10,IF(AND(M23&gt;=120,M23&lt;126),11,12))))))</f>
        <v>1</v>
      </c>
      <c r="N24" s="48"/>
      <c r="O24" s="4"/>
      <c r="Q24" s="25"/>
      <c r="R24" s="41" t="str">
        <f>IF(OR(R23="3-4-3",R23="3-5-2",R23="4-3-3",R23="4-4-2",R23="4-5-1",R23="5-3-2",R23="5-4-1",R23="6-3-1"),"","Non Valido")</f>
        <v>Non Valido</v>
      </c>
      <c r="S24" s="75"/>
      <c r="T24" s="60"/>
      <c r="U24" s="60"/>
      <c r="V24" s="60"/>
      <c r="W24" s="129" t="s">
        <v>132</v>
      </c>
      <c r="X24" s="129"/>
      <c r="Y24" s="129"/>
      <c r="Z24" s="115">
        <f>SUM(P15:P21)</f>
        <v>13.5</v>
      </c>
      <c r="AA24" s="79">
        <f>IF(AA23&lt;93,IF(AA23&lt;66,0,IF(AND(AA23&gt;=66,AA23&lt;72),1,IF(AND(AA23&gt;=72,AA23&lt;78),2,IF(AND(AA23&gt;=78,AA23&lt;84),3,IF(AND(AA23&gt;=84,AA23&lt;90),4,IF(AND(AA23&gt;=90,AA23&lt;96),5,6)))))),IF(AND(AA23&gt;=96,AA23&lt;102),7,IF(AND(AA23&gt;=102,AA23&lt;108),8,IF(AND(AA23&gt;=108,AA23&lt;114),9,IF(AND(AA23&gt;=114,AA23&lt;120),10,IF(AND(AA23&gt;=120,AA23&lt;126),11,12))))))</f>
        <v>1</v>
      </c>
      <c r="AR24" s="54" t="s">
        <v>52</v>
      </c>
      <c r="AS24" s="36" t="s">
        <v>437</v>
      </c>
      <c r="BH24" s="34" t="str">
        <f>IF(COUNTIF(Rose!A$2:J$41,SuperCoppa!E24)=1,"META SX",IF(COUNTIF(Rose!K$2:T$41,SuperCoppa!E24)=1,"META DX","non esiste"))</f>
        <v>non esiste</v>
      </c>
      <c r="BI24" s="34" t="str">
        <f>IF(BH24="META SX",IF(COUNTIF(Rose!A$2:E$41,SuperCoppa!E24)=1,"SSX","DSX"),IF(BH24="META DX",IF(COUNTIF(Rose!K$2:O$41,SuperCoppa!E24)=1,"SDX","DDX"),"non esiste"))</f>
        <v>non esiste</v>
      </c>
      <c r="BJ24" s="34" t="str">
        <f>IF(BI24="SSX",IF(COUNTIF(Rose!A$2:A$41,E24)=1,Rose!A$1,IF(COUNTIF(Rose!B$2:B$41,E24)=1,Rose!B$1,IF(COUNTIF(Rose!C$2:C$41,E24)=1,Rose!C$1,IF(COUNTIF(Rose!D$2:D$41,E24)=1,Rose!D$1,Rose!E$1)))),IF(BI24="DSX",IF(COUNTIF(Rose!F$2:F$41,E24)=1,Rose!F$1,IF(COUNTIF(Rose!G$2:G$41,E24)=1,Rose!G$1,IF(COUNTIF(Rose!H$2:H$41,E24)=1,Rose!H$1,IF(COUNTIF(Rose!I$2:I$41,E24)=1,Rose!I$1,Rose!J$1)))),IF(BI24="SDX",IF(COUNTIF(Rose!K$2:K$41,E24)=1,Rose!K$1,IF(COUNTIF(Rose!L$2:L$41,E24)=1,Rose!L$1,IF(COUNTIF(Rose!M$2:M$41,E24)=1,Rose!M$1,IF(COUNTIF(Rose!N$2:N$41,E24)=1,Rose!N$1,Rose!O$1)))),IF(COUNTIF(Rose!P$2:P$41,E24)=1,Rose!P$1,IF(COUNTIF(Rose!Q$2:Q$41,E24)=1,Rose!Q$1,IF(COUNTIF(Rose!R$2:R$41,E24)=1,Rose!R$1,IF(COUNTIF(Rose!S$2:S$41,E24)=1,Rose!S$1,Rose!T$1)))))))</f>
        <v>Verona</v>
      </c>
      <c r="BK24" s="34"/>
      <c r="BL24" s="34"/>
      <c r="BM24" s="34" t="str">
        <f>IF(COUNTIF(Rose!A$2:J$41,SuperCoppa!S24)=1,"META SX",IF(COUNTIF(Rose!K$2:T$41,SuperCoppa!S24)=1,"META DX","non esiste"))</f>
        <v>non esiste</v>
      </c>
      <c r="BN24" s="34" t="str">
        <f>IF(BM24="META SX",IF(COUNTIF(Rose!A$2:E$41,SuperCoppa!S24)=1,"SSX","DSX"),IF(BM24="META DX",IF(COUNTIF(Rose!K$2:O$41,SuperCoppa!S24)=1,"SDX","DDX"),"non esiste"))</f>
        <v>non esiste</v>
      </c>
      <c r="BO24" s="34" t="str">
        <f>IF(BN24="SSX",IF(COUNTIF(Rose!A$2:A$41,S24)=1,Rose!A$1,IF(COUNTIF(Rose!B$2:B$41,S24)=1,Rose!B$1,IF(COUNTIF(Rose!C$2:C$41,S24)=1,Rose!C$1,IF(COUNTIF(Rose!D$2:D$41,S24)=1,Rose!D$1,Rose!E$1)))),IF(BN24="DSX",IF(COUNTIF(Rose!F$2:F$41,S24)=1,Rose!F$1,IF(COUNTIF(Rose!G$2:G$41,S24)=1,Rose!G$1,IF(COUNTIF(Rose!H$2:H$41,S24)=1,Rose!H$1,IF(COUNTIF(Rose!I$2:I$41,S24)=1,Rose!I$1,Rose!J$1)))),IF(BN24="SDX",IF(COUNTIF(Rose!K$2:K$41,S24)=1,Rose!K$1,IF(COUNTIF(Rose!L$2:L$41,S24)=1,Rose!L$1,IF(COUNTIF(Rose!M$2:M$41,S24)=1,Rose!M$1,IF(COUNTIF(Rose!N$2:N$41,S24)=1,Rose!N$1,Rose!O$1)))),IF(COUNTIF(Rose!P$2:P$41,S24)=1,Rose!P$1,IF(COUNTIF(Rose!Q$2:Q$41,S24)=1,Rose!Q$1,IF(COUNTIF(Rose!R$2:R$41,S24)=1,Rose!R$1,IF(COUNTIF(Rose!S$2:S$41,S24)=1,Rose!S$1,Rose!T$1)))))))</f>
        <v>Verona</v>
      </c>
    </row>
    <row r="25" spans="1:67" ht="16.5" thickBot="1">
      <c r="A25" s="46"/>
      <c r="B25" s="46"/>
      <c r="C25" s="47"/>
      <c r="D25" s="47"/>
      <c r="E25" s="80"/>
      <c r="F25" s="81"/>
      <c r="G25" s="81"/>
      <c r="H25" s="81"/>
      <c r="I25" s="81"/>
      <c r="J25" s="81"/>
      <c r="K25" s="82" t="s">
        <v>11</v>
      </c>
      <c r="L25" s="81"/>
      <c r="M25" s="83">
        <f>IF(M24&lt;&gt;AA24,IF(AND(AA23&lt;59,M23&gt;=59,(AA23+3)&lt;=M23),M24+1,IF(M23&lt;66,M24,IF(M23&gt;69,IF(AND(M23&lt;AA23,(M23+3)&gt;AA23),M24+1,M24),IF(AND(M23&lt;=69,M23&gt;=66),IF(AND(M23&gt;AA23,(AA23+3)&gt;M23),M24-1,M24))))),IF(AND(AA23&lt;59,M23&gt;=59,(AA23+3)&lt;=M23),M24+1,M24))</f>
        <v>1</v>
      </c>
      <c r="N25" s="48"/>
      <c r="O25" s="46"/>
      <c r="P25" s="46"/>
      <c r="Q25" s="47"/>
      <c r="R25" s="47"/>
      <c r="S25" s="80"/>
      <c r="T25" s="81"/>
      <c r="U25" s="81"/>
      <c r="V25" s="81"/>
      <c r="W25" s="81"/>
      <c r="X25" s="81"/>
      <c r="Y25" s="82" t="s">
        <v>11</v>
      </c>
      <c r="Z25" s="81"/>
      <c r="AA25" s="83">
        <f>IF(AA24&lt;&gt;M24,IF(AND(M23&lt;59,AA23&gt;=59,(M23+3)&lt;=AA23),AA24+1,IF(AA23&lt;66,AA24,IF(AA23&gt;69,IF(AND(AA23&lt;M23,(AA23+3)&gt;M23),AA24+1,AA24),IF(AND(AA23&lt;=69,AA23&gt;=66),IF(AND(AA23&gt;M23,(M23+3)&gt;AA23),AA24-1,AA24))))),IF(AND(M23&lt;59,AA23&gt;=59,(M23+3)&lt;=AA23),AA24+1,AA24))</f>
        <v>1</v>
      </c>
      <c r="AB25" s="11"/>
      <c r="AR25" s="54" t="s">
        <v>52</v>
      </c>
      <c r="AS25" s="36" t="s">
        <v>440</v>
      </c>
      <c r="BH25" s="34" t="str">
        <f>IF(COUNTIF(Rose!A$2:J$41,SuperCoppa!E25)=1,"META SX",IF(COUNTIF(Rose!K$2:T$41,SuperCoppa!E25)=1,"META DX","non esiste"))</f>
        <v>non esiste</v>
      </c>
      <c r="BI25" s="34" t="str">
        <f>IF(BH25="META SX",IF(COUNTIF(Rose!A$2:E$41,SuperCoppa!E25)=1,"SSX","DSX"),IF(BH25="META DX",IF(COUNTIF(Rose!K$2:O$41,SuperCoppa!E25)=1,"SDX","DDX"),"non esiste"))</f>
        <v>non esiste</v>
      </c>
      <c r="BJ25" s="34" t="str">
        <f>IF(BI25="SSX",IF(COUNTIF(Rose!A$2:A$41,E25)=1,Rose!A$1,IF(COUNTIF(Rose!B$2:B$41,E25)=1,Rose!B$1,IF(COUNTIF(Rose!C$2:C$41,E25)=1,Rose!C$1,IF(COUNTIF(Rose!D$2:D$41,E25)=1,Rose!D$1,Rose!E$1)))),IF(BI25="DSX",IF(COUNTIF(Rose!F$2:F$41,E25)=1,Rose!F$1,IF(COUNTIF(Rose!G$2:G$41,E25)=1,Rose!G$1,IF(COUNTIF(Rose!H$2:H$41,E25)=1,Rose!H$1,IF(COUNTIF(Rose!I$2:I$41,E25)=1,Rose!I$1,Rose!J$1)))),IF(BI25="SDX",IF(COUNTIF(Rose!K$2:K$41,E25)=1,Rose!K$1,IF(COUNTIF(Rose!L$2:L$41,E25)=1,Rose!L$1,IF(COUNTIF(Rose!M$2:M$41,E25)=1,Rose!M$1,IF(COUNTIF(Rose!N$2:N$41,E25)=1,Rose!N$1,Rose!O$1)))),IF(COUNTIF(Rose!P$2:P$41,E25)=1,Rose!P$1,IF(COUNTIF(Rose!Q$2:Q$41,E25)=1,Rose!Q$1,IF(COUNTIF(Rose!R$2:R$41,E25)=1,Rose!R$1,IF(COUNTIF(Rose!S$2:S$41,E25)=1,Rose!S$1,Rose!T$1)))))))</f>
        <v>Verona</v>
      </c>
      <c r="BK25" s="34"/>
      <c r="BL25" s="34"/>
      <c r="BM25" s="34" t="str">
        <f>IF(COUNTIF(Rose!A$2:J$41,SuperCoppa!S25)=1,"META SX",IF(COUNTIF(Rose!K$2:T$41,SuperCoppa!S25)=1,"META DX","non esiste"))</f>
        <v>non esiste</v>
      </c>
      <c r="BN25" s="34" t="str">
        <f>IF(BM25="META SX",IF(COUNTIF(Rose!A$2:E$41,SuperCoppa!S25)=1,"SSX","DSX"),IF(BM25="META DX",IF(COUNTIF(Rose!K$2:O$41,SuperCoppa!S25)=1,"SDX","DDX"),"non esiste"))</f>
        <v>non esiste</v>
      </c>
      <c r="BO25" s="34" t="str">
        <f>IF(BN25="SSX",IF(COUNTIF(Rose!A$2:A$41,S25)=1,Rose!A$1,IF(COUNTIF(Rose!B$2:B$41,S25)=1,Rose!B$1,IF(COUNTIF(Rose!C$2:C$41,S25)=1,Rose!C$1,IF(COUNTIF(Rose!D$2:D$41,S25)=1,Rose!D$1,Rose!E$1)))),IF(BN25="DSX",IF(COUNTIF(Rose!F$2:F$41,S25)=1,Rose!F$1,IF(COUNTIF(Rose!G$2:G$41,S25)=1,Rose!G$1,IF(COUNTIF(Rose!H$2:H$41,S25)=1,Rose!H$1,IF(COUNTIF(Rose!I$2:I$41,S25)=1,Rose!I$1,Rose!J$1)))),IF(BN25="SDX",IF(COUNTIF(Rose!K$2:K$41,S25)=1,Rose!K$1,IF(COUNTIF(Rose!L$2:L$41,S25)=1,Rose!L$1,IF(COUNTIF(Rose!M$2:M$41,S25)=1,Rose!M$1,IF(COUNTIF(Rose!N$2:N$41,S25)=1,Rose!N$1,Rose!O$1)))),IF(COUNTIF(Rose!P$2:P$41,S25)=1,Rose!P$1,IF(COUNTIF(Rose!Q$2:Q$41,S25)=1,Rose!Q$1,IF(COUNTIF(Rose!R$2:R$41,S25)=1,Rose!R$1,IF(COUNTIF(Rose!S$2:S$41,S25)=1,Rose!S$1,Rose!T$1)))))))</f>
        <v>Verona</v>
      </c>
    </row>
    <row r="26" spans="1:67" ht="15.75">
      <c r="A26" s="46"/>
      <c r="B26" s="46"/>
      <c r="C26" s="47"/>
      <c r="D26" s="47"/>
      <c r="E26" s="135"/>
      <c r="F26" s="135"/>
      <c r="G26" s="135"/>
      <c r="H26" s="135"/>
      <c r="I26" s="135"/>
      <c r="J26" s="136" t="s">
        <v>686</v>
      </c>
      <c r="K26" s="136"/>
      <c r="L26" s="136"/>
      <c r="M26" s="137">
        <v>2</v>
      </c>
      <c r="N26" s="48"/>
      <c r="O26" s="46"/>
      <c r="P26" s="46"/>
      <c r="Q26" s="47"/>
      <c r="R26" s="47"/>
      <c r="S26" s="135"/>
      <c r="T26" s="135"/>
      <c r="U26" s="135"/>
      <c r="V26" s="135"/>
      <c r="W26" s="135"/>
      <c r="X26" s="136" t="s">
        <v>686</v>
      </c>
      <c r="Y26" s="136"/>
      <c r="Z26" s="136"/>
      <c r="AA26" s="137">
        <v>1</v>
      </c>
      <c r="AB26" s="11"/>
      <c r="AR26" s="54"/>
      <c r="AS26" s="36"/>
      <c r="BH26" s="34"/>
      <c r="BI26" s="34"/>
      <c r="BJ26" s="34"/>
      <c r="BK26" s="34"/>
      <c r="BL26" s="34"/>
      <c r="BM26" s="34"/>
      <c r="BN26" s="34"/>
      <c r="BO26" s="34"/>
    </row>
    <row r="27" spans="1:67" ht="13.5" thickBot="1">
      <c r="A27" s="85"/>
      <c r="B27" s="85"/>
      <c r="C27" s="86"/>
      <c r="D27" s="86"/>
      <c r="E27" s="85"/>
      <c r="F27" s="85"/>
      <c r="G27" s="85"/>
      <c r="H27" s="85"/>
      <c r="I27" s="85"/>
      <c r="J27" s="85"/>
      <c r="K27" s="85"/>
      <c r="L27" s="85"/>
      <c r="M27" s="85"/>
      <c r="N27" s="87"/>
      <c r="O27" s="85"/>
      <c r="P27" s="85"/>
      <c r="Q27" s="86"/>
      <c r="R27" s="86"/>
      <c r="S27" s="85"/>
      <c r="T27" s="87"/>
      <c r="U27" s="87"/>
      <c r="V27" s="87"/>
      <c r="W27" s="87"/>
      <c r="X27" s="87"/>
      <c r="Y27" s="87"/>
      <c r="Z27" s="87"/>
      <c r="AA27" s="87"/>
      <c r="AR27" s="4" t="s">
        <v>50</v>
      </c>
      <c r="AS27" s="36" t="s">
        <v>426</v>
      </c>
      <c r="BH27" s="34" t="str">
        <f>IF(COUNTIF(Rose!A$2:J$41,SuperCoppa!E27)=1,"META SX",IF(COUNTIF(Rose!K$2:T$41,SuperCoppa!E27)=1,"META DX","non esiste"))</f>
        <v>non esiste</v>
      </c>
      <c r="BI27" s="34" t="str">
        <f>IF(BH27="META SX",IF(COUNTIF(Rose!A$2:E$41,SuperCoppa!E27)=1,"SSX","DSX"),IF(BH27="META DX",IF(COUNTIF(Rose!K$2:O$41,SuperCoppa!E27)=1,"SDX","DDX"),"non esiste"))</f>
        <v>non esiste</v>
      </c>
      <c r="BJ27" s="34" t="str">
        <f>IF(BI27="SSX",IF(COUNTIF(Rose!A$2:A$41,E27)=1,Rose!A$1,IF(COUNTIF(Rose!B$2:B$41,E27)=1,Rose!B$1,IF(COUNTIF(Rose!C$2:C$41,E27)=1,Rose!C$1,IF(COUNTIF(Rose!D$2:D$41,E27)=1,Rose!D$1,Rose!E$1)))),IF(BI27="DSX",IF(COUNTIF(Rose!F$2:F$41,E27)=1,Rose!F$1,IF(COUNTIF(Rose!G$2:G$41,E27)=1,Rose!G$1,IF(COUNTIF(Rose!H$2:H$41,E27)=1,Rose!H$1,IF(COUNTIF(Rose!I$2:I$41,E27)=1,Rose!I$1,Rose!J$1)))),IF(BI27="SDX",IF(COUNTIF(Rose!K$2:K$41,E27)=1,Rose!K$1,IF(COUNTIF(Rose!L$2:L$41,E27)=1,Rose!L$1,IF(COUNTIF(Rose!M$2:M$41,E27)=1,Rose!M$1,IF(COUNTIF(Rose!N$2:N$41,E27)=1,Rose!N$1,Rose!O$1)))),IF(COUNTIF(Rose!P$2:P$41,E27)=1,Rose!P$1,IF(COUNTIF(Rose!Q$2:Q$41,E27)=1,Rose!Q$1,IF(COUNTIF(Rose!R$2:R$41,E27)=1,Rose!R$1,IF(COUNTIF(Rose!S$2:S$41,E27)=1,Rose!S$1,Rose!T$1)))))))</f>
        <v>Verona</v>
      </c>
      <c r="BK27" s="34"/>
      <c r="BL27" s="34"/>
      <c r="BM27" s="34" t="str">
        <f>IF(COUNTIF(Rose!A$2:J$41,SuperCoppa!S27)=1,"META SX",IF(COUNTIF(Rose!K$2:T$41,SuperCoppa!S27)=1,"META DX","non esiste"))</f>
        <v>non esiste</v>
      </c>
      <c r="BN27" s="34" t="str">
        <f>IF(BM27="META SX",IF(COUNTIF(Rose!A$2:E$41,SuperCoppa!S27)=1,"SSX","DSX"),IF(BM27="META DX",IF(COUNTIF(Rose!K$2:O$41,SuperCoppa!S27)=1,"SDX","DDX"),"non esiste"))</f>
        <v>non esiste</v>
      </c>
      <c r="BO27" s="34" t="str">
        <f>IF(BN27="SSX",IF(COUNTIF(Rose!A$2:A$41,S27)=1,Rose!A$1,IF(COUNTIF(Rose!B$2:B$41,S27)=1,Rose!B$1,IF(COUNTIF(Rose!C$2:C$41,S27)=1,Rose!C$1,IF(COUNTIF(Rose!D$2:D$41,S27)=1,Rose!D$1,Rose!E$1)))),IF(BN27="DSX",IF(COUNTIF(Rose!F$2:F$41,S27)=1,Rose!F$1,IF(COUNTIF(Rose!G$2:G$41,S27)=1,Rose!G$1,IF(COUNTIF(Rose!H$2:H$41,S27)=1,Rose!H$1,IF(COUNTIF(Rose!I$2:I$41,S27)=1,Rose!I$1,Rose!J$1)))),IF(BN27="SDX",IF(COUNTIF(Rose!K$2:K$41,S27)=1,Rose!K$1,IF(COUNTIF(Rose!L$2:L$41,S27)=1,Rose!L$1,IF(COUNTIF(Rose!M$2:M$41,S27)=1,Rose!M$1,IF(COUNTIF(Rose!N$2:N$41,S27)=1,Rose!N$1,Rose!O$1)))),IF(COUNTIF(Rose!P$2:P$41,S27)=1,Rose!P$1,IF(COUNTIF(Rose!Q$2:Q$41,S27)=1,Rose!Q$1,IF(COUNTIF(Rose!R$2:R$41,S27)=1,Rose!R$1,IF(COUNTIF(Rose!S$2:S$41,S27)=1,Rose!S$1,Rose!T$1)))))))</f>
        <v>Verona</v>
      </c>
    </row>
    <row r="28" spans="1:67" ht="20.25" customHeight="1">
      <c r="A28" s="7"/>
      <c r="B28" s="7"/>
      <c r="C28" s="59"/>
      <c r="D28" s="59"/>
      <c r="E28" s="126"/>
      <c r="F28" s="127"/>
      <c r="G28" s="127"/>
      <c r="H28" s="127"/>
      <c r="I28" s="127"/>
      <c r="J28" s="127"/>
      <c r="K28" s="127"/>
      <c r="L28" s="127"/>
      <c r="M28" s="128"/>
      <c r="N28" s="7"/>
      <c r="O28" s="7"/>
      <c r="P28" s="7"/>
      <c r="Q28" s="59"/>
      <c r="R28" s="59"/>
      <c r="S28" s="126"/>
      <c r="T28" s="127"/>
      <c r="U28" s="127"/>
      <c r="V28" s="127"/>
      <c r="W28" s="127"/>
      <c r="X28" s="127"/>
      <c r="Y28" s="127"/>
      <c r="Z28" s="127"/>
      <c r="AA28" s="128"/>
      <c r="AR28" s="4" t="s">
        <v>49</v>
      </c>
      <c r="AS28" s="36" t="s">
        <v>446</v>
      </c>
      <c r="BH28" s="34" t="str">
        <f>IF(COUNTIF(Rose!A$2:J$41,SuperCoppa!#REF!)=1,"META SX",IF(COUNTIF(Rose!K$2:T$41,SuperCoppa!#REF!)=1,"META DX","non esiste"))</f>
        <v>non esiste</v>
      </c>
      <c r="BI28" s="34" t="str">
        <f>IF(BH28="META SX",IF(COUNTIF(Rose!A$2:E$41,SuperCoppa!#REF!)=1,"SSX","DSX"),IF(BH28="META DX",IF(COUNTIF(Rose!K$2:O$41,SuperCoppa!#REF!)=1,"SDX","DDX"),"non esiste"))</f>
        <v>non esiste</v>
      </c>
      <c r="BJ28" s="34" t="str">
        <f>IF(BI28="SSX",IF(COUNTIF(Rose!A$2:A$41,#REF!)=1,Rose!A$1,IF(COUNTIF(Rose!B$2:B$41,#REF!)=1,Rose!B$1,IF(COUNTIF(Rose!C$2:C$41,#REF!)=1,Rose!C$1,IF(COUNTIF(Rose!D$2:D$41,#REF!)=1,Rose!D$1,Rose!E$1)))),IF(BI28="DSX",IF(COUNTIF(Rose!F$2:F$41,#REF!)=1,Rose!F$1,IF(COUNTIF(Rose!G$2:G$41,#REF!)=1,Rose!G$1,IF(COUNTIF(Rose!H$2:H$41,#REF!)=1,Rose!H$1,IF(COUNTIF(Rose!I$2:I$41,#REF!)=1,Rose!I$1,Rose!J$1)))),IF(BI28="SDX",IF(COUNTIF(Rose!K$2:K$41,#REF!)=1,Rose!K$1,IF(COUNTIF(Rose!L$2:L$41,#REF!)=1,Rose!L$1,IF(COUNTIF(Rose!M$2:M$41,#REF!)=1,Rose!M$1,IF(COUNTIF(Rose!N$2:N$41,#REF!)=1,Rose!N$1,Rose!O$1)))),IF(COUNTIF(Rose!P$2:P$41,#REF!)=1,Rose!P$1,IF(COUNTIF(Rose!Q$2:Q$41,#REF!)=1,Rose!Q$1,IF(COUNTIF(Rose!R$2:R$41,#REF!)=1,Rose!R$1,IF(COUNTIF(Rose!S$2:S$41,#REF!)=1,Rose!S$1,Rose!T$1)))))))</f>
        <v>Verona</v>
      </c>
      <c r="BK28" s="34"/>
      <c r="BL28" s="34"/>
      <c r="BM28" s="34" t="str">
        <f>IF(COUNTIF(Rose!A$2:J$41,SuperCoppa!#REF!)=1,"META SX",IF(COUNTIF(Rose!K$2:T$41,SuperCoppa!#REF!)=1,"META DX","non esiste"))</f>
        <v>non esiste</v>
      </c>
      <c r="BN28" s="34" t="str">
        <f>IF(BM28="META SX",IF(COUNTIF(Rose!A$2:E$41,SuperCoppa!#REF!)=1,"SSX","DSX"),IF(BM28="META DX",IF(COUNTIF(Rose!K$2:O$41,SuperCoppa!#REF!)=1,"SDX","DDX"),"non esiste"))</f>
        <v>non esiste</v>
      </c>
      <c r="BO28" s="34" t="str">
        <f>IF(BN28="SSX",IF(COUNTIF(Rose!A$2:A$41,#REF!)=1,Rose!A$1,IF(COUNTIF(Rose!B$2:B$41,#REF!)=1,Rose!B$1,IF(COUNTIF(Rose!C$2:C$41,#REF!)=1,Rose!C$1,IF(COUNTIF(Rose!D$2:D$41,#REF!)=1,Rose!D$1,Rose!E$1)))),IF(BN28="DSX",IF(COUNTIF(Rose!F$2:F$41,#REF!)=1,Rose!F$1,IF(COUNTIF(Rose!G$2:G$41,#REF!)=1,Rose!G$1,IF(COUNTIF(Rose!H$2:H$41,#REF!)=1,Rose!H$1,IF(COUNTIF(Rose!I$2:I$41,#REF!)=1,Rose!I$1,Rose!J$1)))),IF(BN28="SDX",IF(COUNTIF(Rose!K$2:K$41,#REF!)=1,Rose!K$1,IF(COUNTIF(Rose!L$2:L$41,#REF!)=1,Rose!L$1,IF(COUNTIF(Rose!M$2:M$41,#REF!)=1,Rose!M$1,IF(COUNTIF(Rose!N$2:N$41,#REF!)=1,Rose!N$1,Rose!O$1)))),IF(COUNTIF(Rose!P$2:P$41,#REF!)=1,Rose!P$1,IF(COUNTIF(Rose!Q$2:Q$41,#REF!)=1,Rose!Q$1,IF(COUNTIF(Rose!R$2:R$41,#REF!)=1,Rose!R$1,IF(COUNTIF(Rose!S$2:S$41,#REF!)=1,Rose!S$1,Rose!T$1)))))))</f>
        <v>Verona</v>
      </c>
    </row>
    <row r="29" spans="1:67" ht="25.5" customHeight="1">
      <c r="A29" s="25"/>
      <c r="B29" s="25" t="s">
        <v>67</v>
      </c>
      <c r="C29" s="25"/>
      <c r="D29" s="25"/>
      <c r="E29" s="69"/>
      <c r="F29" s="68" t="s">
        <v>1</v>
      </c>
      <c r="G29" s="68" t="s">
        <v>10</v>
      </c>
      <c r="H29" s="68" t="s">
        <v>2</v>
      </c>
      <c r="I29" s="68" t="s">
        <v>3</v>
      </c>
      <c r="J29" s="68" t="s">
        <v>6</v>
      </c>
      <c r="K29" s="68" t="s">
        <v>4</v>
      </c>
      <c r="L29" s="68" t="s">
        <v>5</v>
      </c>
      <c r="M29" s="70" t="s">
        <v>9</v>
      </c>
      <c r="N29" s="50"/>
      <c r="O29" s="25"/>
      <c r="P29" s="25" t="s">
        <v>67</v>
      </c>
      <c r="Q29" s="25"/>
      <c r="R29" s="25"/>
      <c r="S29" s="69"/>
      <c r="T29" s="68" t="s">
        <v>1</v>
      </c>
      <c r="U29" s="68" t="s">
        <v>10</v>
      </c>
      <c r="V29" s="68" t="s">
        <v>2</v>
      </c>
      <c r="W29" s="68" t="s">
        <v>3</v>
      </c>
      <c r="X29" s="68" t="s">
        <v>6</v>
      </c>
      <c r="Y29" s="68" t="s">
        <v>4</v>
      </c>
      <c r="Z29" s="68" t="s">
        <v>5</v>
      </c>
      <c r="AA29" s="70" t="s">
        <v>9</v>
      </c>
      <c r="AS29" s="23"/>
      <c r="BH29" s="34" t="str">
        <f>IF(COUNTIF(Rose!A$2:J$41,SuperCoppa!E28)=1,"META SX",IF(COUNTIF(Rose!K$2:T$41,SuperCoppa!E28)=1,"META DX","non esiste"))</f>
        <v>non esiste</v>
      </c>
      <c r="BI29" s="34" t="str">
        <f>IF(BH29="META SX",IF(COUNTIF(Rose!A$2:E$41,SuperCoppa!E28)=1,"SSX","DSX"),IF(BH29="META DX",IF(COUNTIF(Rose!K$2:O$41,SuperCoppa!E28)=1,"SDX","DDX"),"non esiste"))</f>
        <v>non esiste</v>
      </c>
      <c r="BJ29" s="34" t="str">
        <f>IF(BI29="SSX",IF(COUNTIF(Rose!A$2:A$41,E28)=1,Rose!A$1,IF(COUNTIF(Rose!B$2:B$41,E28)=1,Rose!B$1,IF(COUNTIF(Rose!C$2:C$41,E28)=1,Rose!C$1,IF(COUNTIF(Rose!D$2:D$41,E28)=1,Rose!D$1,Rose!E$1)))),IF(BI29="DSX",IF(COUNTIF(Rose!F$2:F$41,E28)=1,Rose!F$1,IF(COUNTIF(Rose!G$2:G$41,E28)=1,Rose!G$1,IF(COUNTIF(Rose!H$2:H$41,E28)=1,Rose!H$1,IF(COUNTIF(Rose!I$2:I$41,E28)=1,Rose!I$1,Rose!J$1)))),IF(BI29="SDX",IF(COUNTIF(Rose!K$2:K$41,E28)=1,Rose!K$1,IF(COUNTIF(Rose!L$2:L$41,E28)=1,Rose!L$1,IF(COUNTIF(Rose!M$2:M$41,E28)=1,Rose!M$1,IF(COUNTIF(Rose!N$2:N$41,E28)=1,Rose!N$1,Rose!O$1)))),IF(COUNTIF(Rose!P$2:P$41,E28)=1,Rose!P$1,IF(COUNTIF(Rose!Q$2:Q$41,E28)=1,Rose!Q$1,IF(COUNTIF(Rose!R$2:R$41,E28)=1,Rose!R$1,IF(COUNTIF(Rose!S$2:S$41,E28)=1,Rose!S$1,Rose!T$1)))))))</f>
        <v>Verona</v>
      </c>
      <c r="BK29" s="34"/>
      <c r="BL29" s="34"/>
      <c r="BM29" s="34" t="str">
        <f>IF(COUNTIF(Rose!A$2:J$41,SuperCoppa!S28)=1,"META SX",IF(COUNTIF(Rose!K$2:T$41,SuperCoppa!S28)=1,"META DX","non esiste"))</f>
        <v>non esiste</v>
      </c>
      <c r="BN29" s="34" t="str">
        <f>IF(BM29="META SX",IF(COUNTIF(Rose!A$2:E$41,SuperCoppa!S28)=1,"SSX","DSX"),IF(BM29="META DX",IF(COUNTIF(Rose!K$2:O$41,SuperCoppa!S28)=1,"SDX","DDX"),"non esiste"))</f>
        <v>non esiste</v>
      </c>
      <c r="BO29" s="34" t="str">
        <f>IF(BN29="SSX",IF(COUNTIF(Rose!A$2:A$41,S28)=1,Rose!A$1,IF(COUNTIF(Rose!B$2:B$41,S28)=1,Rose!B$1,IF(COUNTIF(Rose!C$2:C$41,S28)=1,Rose!C$1,IF(COUNTIF(Rose!D$2:D$41,S28)=1,Rose!D$1,Rose!E$1)))),IF(BN29="DSX",IF(COUNTIF(Rose!F$2:F$41,S28)=1,Rose!F$1,IF(COUNTIF(Rose!G$2:G$41,S28)=1,Rose!G$1,IF(COUNTIF(Rose!H$2:H$41,S28)=1,Rose!H$1,IF(COUNTIF(Rose!I$2:I$41,S28)=1,Rose!I$1,Rose!J$1)))),IF(BN29="SDX",IF(COUNTIF(Rose!K$2:K$41,S28)=1,Rose!K$1,IF(COUNTIF(Rose!L$2:L$41,S28)=1,Rose!L$1,IF(COUNTIF(Rose!M$2:M$41,S28)=1,Rose!M$1,IF(COUNTIF(Rose!N$2:N$41,S28)=1,Rose!N$1,Rose!O$1)))),IF(COUNTIF(Rose!P$2:P$41,S28)=1,Rose!P$1,IF(COUNTIF(Rose!Q$2:Q$41,S28)=1,Rose!Q$1,IF(COUNTIF(Rose!R$2:R$41,S28)=1,Rose!R$1,IF(COUNTIF(Rose!S$2:S$41,S28)=1,Rose!S$1,Rose!T$1)))))))</f>
        <v>Verona</v>
      </c>
    </row>
    <row r="30" spans="1:67" ht="15">
      <c r="A30" s="26">
        <f aca="true" t="shared" si="10" ref="A30:A40">IF(COUNTIF(AG$3:AG$6,E$28)=1,IF(E$28=AS$2,COUNTIF(AS$3:AS$32,E30),IF(E$28=AS$33,COUNTIF(AS$34:AS$62,E30),IF(E$28=AS$63,COUNTIF(AS$64:AS$92,E30),COUNTIF(AS$94:AS$122,E30)))),IF(E$28=AS$123,COUNTIF(AS$124:AS$152,E30),IF(E$28=AS$153,COUNTIF(AS$154:AS$182,E30),IF(E$28=AS$183,COUNTIF(AS$184:AS$212,E30),COUNTIF(AS$214:AS$242,E30)))))</f>
        <v>0</v>
      </c>
      <c r="B30" s="110"/>
      <c r="C30" s="26" t="e">
        <f aca="true" t="shared" si="11" ref="C30:C40">IF(COUNTIF(AG$3:AG$6,E$28)=1,IF(AND(E$28=AS$2,COUNTIF(AS$3:AS$32,E30)=1),LOOKUP(E30,AS$3:AS$32,AR$3:AR$32),IF(AND(E$28=AS$33,COUNTIF(AS$34:AS$62,E30)=1),LOOKUP(E30,AS$34:AS$62,AR$34:AR$62),IF(AND(E$28=AS$63,COUNTIF(AS$64:AS$92,E30)=1),LOOKUP(E30,AS$64:AS$92,AR$64:AR$92),LOOKUP(E30,AS$94:AS$122,AR$94:AR$122)))),IF(AND(E$28=AS$123,COUNTIF(AS$124:AS$152,E30)=1),LOOKUP(E30,AS$124:AS$152,AR$124:AR$152),IF(AND(E$28=AS$153,COUNTIF(AS$154:AS$182,E30)=1),LOOKUP(E30,AS$154:AS$182,AR$154:AR$182),IF(AND(E$28=AS$183,COUNTIF(AS$184:AS$212,E30)=1),LOOKUP(E30,AS$184:AS$212,AR$184:AR$212),LOOKUP(E30,AS$214:AS$242,AR$214:AR$242)))))</f>
        <v>#N/A</v>
      </c>
      <c r="D30" s="26" t="str">
        <f aca="true" t="shared" si="12" ref="D30:D48">BJ30</f>
        <v>Verona</v>
      </c>
      <c r="E30" s="71"/>
      <c r="F30" s="67">
        <f>IF('Inserisci Voti'!D23="","",'Inserisci Voti'!D23)</f>
      </c>
      <c r="G30" s="67">
        <f>IF('Inserisci Voti'!E23="","",'Inserisci Voti'!E23)</f>
      </c>
      <c r="H30" s="67">
        <f>IF('Inserisci Voti'!F23="","",'Inserisci Voti'!F23)</f>
      </c>
      <c r="I30" s="67">
        <f>IF('Inserisci Voti'!G23="","",'Inserisci Voti'!G23)</f>
      </c>
      <c r="J30" s="67">
        <f>IF('Inserisci Voti'!H23="","",'Inserisci Voti'!H23)</f>
      </c>
      <c r="K30" s="67">
        <f>IF('Inserisci Voti'!I23="","",'Inserisci Voti'!I23)</f>
      </c>
      <c r="L30" s="67">
        <f>IF('Inserisci Voti'!J23="","",'Inserisci Voti'!J23)</f>
      </c>
      <c r="M30" s="72">
        <f>IF('Inserisci Voti'!K23="","",'Inserisci Voti'!K23)</f>
        <v>0</v>
      </c>
      <c r="N30" s="50"/>
      <c r="O30" s="26">
        <f aca="true" t="shared" si="13" ref="O30:O40">IF(COUNTIF(AH$3:AH$6,S$28)=0,IF(S$28=AS$2,COUNTIF(AS$3:AS$32,S30),IF(S$28=AS$33,COUNTIF(AS$34:AS$62,S30),IF(S$28=AS$63,COUNTIF(AS$64:AS$92,S30),COUNTIF(AS$94:AS$122,S30)))),IF(S$28=AS$123,COUNTIF(AS$124:AS$152,S30),IF(S$28=AS$153,COUNTIF(AS$154:AS$182,S30),IF(S$28=AS$183,COUNTIF(AS$184:AS$212,S30),COUNTIF(AS$214:AS$242,S30)))))</f>
        <v>0</v>
      </c>
      <c r="P30" s="110"/>
      <c r="Q30" s="26" t="e">
        <f aca="true" t="shared" si="14" ref="Q30:Q40">IF(COUNTIF(AH$3:AH$6,S$28)=0,IF(AND(S$28=AS$2,COUNTIF(AS$3:AS$32,S30)=1),LOOKUP(S30,AS$3:AS$32,AR$3:AR$32),IF(AND(S$28=AS$33,COUNTIF(AS$34:AS$62,S30)=1),LOOKUP(S30,AS$34:AS$62,AR$34:AR$62),IF(AND(S$28=AS$63,COUNTIF(AS$64:AS$92,S30)=1),LOOKUP(S30,AS$64:AS$92,AR$64:AR$92),LOOKUP(S30,AS$94:AS$122,AR$94:AR$122)))),IF(AND(S$28=AS$123,COUNTIF(AS$124:AS$152,S30)=1),LOOKUP(S30,AS$124:AS$152,AR$124:AR$152),IF(AND(S$28=AS$153,COUNTIF(AS$154:AS$182,S30)=1),LOOKUP(S30,AS$154:AS$182,AR$154:AR$182),IF(AND(S$28=AS$183,COUNTIF(AS$184:AS$212,S30)=1),LOOKUP(S30,AS$184:AS$212,AR$184:AR$212),LOOKUP(S30,AS$214:AS$242,AR$214:AR$242)))))</f>
        <v>#N/A</v>
      </c>
      <c r="R30" s="26" t="str">
        <f aca="true" t="shared" si="15" ref="R30:R40">BO30</f>
        <v>Verona</v>
      </c>
      <c r="S30" s="71"/>
      <c r="T30" s="98">
        <f>IF('Inserisci Voti'!D107="","",'Inserisci Voti'!D107)</f>
      </c>
      <c r="U30" s="67">
        <f>IF('Inserisci Voti'!E107="","",'Inserisci Voti'!E107)</f>
      </c>
      <c r="V30" s="67">
        <f>IF('Inserisci Voti'!F107="","",'Inserisci Voti'!F107)</f>
      </c>
      <c r="W30" s="67">
        <f>IF('Inserisci Voti'!G107="","",'Inserisci Voti'!G107)</f>
      </c>
      <c r="X30" s="67">
        <f>IF('Inserisci Voti'!H107="","",'Inserisci Voti'!H107)</f>
      </c>
      <c r="Y30" s="67">
        <f>IF('Inserisci Voti'!I107="","",'Inserisci Voti'!I107)</f>
      </c>
      <c r="Z30" s="67">
        <f>IF('Inserisci Voti'!J107="","",'Inserisci Voti'!J107)</f>
      </c>
      <c r="AA30" s="72">
        <f>IF('Inserisci Voti'!K107="","",'Inserisci Voti'!K107)</f>
        <v>0</v>
      </c>
      <c r="AS30" s="23"/>
      <c r="BH30" t="str">
        <f>IF(COUNTIF(Rose!A$2:J$41,SuperCoppa!E30)=1,"META SX",IF(COUNTIF(Rose!K$2:T$41,SuperCoppa!E30)=1,"META DX","non esiste"))</f>
        <v>non esiste</v>
      </c>
      <c r="BI30" t="str">
        <f>IF(BH30="META SX",IF(COUNTIF(Rose!A$2:E$41,SuperCoppa!E30)=1,"SSX","DSX"),IF(BH30="META DX",IF(COUNTIF(Rose!K$2:O$41,SuperCoppa!E30)=1,"SDX","DDX"),"non esiste"))</f>
        <v>non esiste</v>
      </c>
      <c r="BJ30" t="str">
        <f>IF(BI30="SSX",IF(COUNTIF(Rose!A$2:A$41,E30)=1,Rose!A$1,IF(COUNTIF(Rose!B$2:B$41,E30)=1,Rose!B$1,IF(COUNTIF(Rose!C$2:C$41,E30)=1,Rose!C$1,IF(COUNTIF(Rose!D$2:D$41,E30)=1,Rose!D$1,Rose!E$1)))),IF(BI30="DSX",IF(COUNTIF(Rose!F$2:F$41,E30)=1,Rose!F$1,IF(COUNTIF(Rose!G$2:G$41,E30)=1,Rose!G$1,IF(COUNTIF(Rose!H$2:H$41,E30)=1,Rose!H$1,IF(COUNTIF(Rose!I$2:I$41,E30)=1,Rose!I$1,Rose!J$1)))),IF(BI30="SDX",IF(COUNTIF(Rose!K$2:K$41,E30)=1,Rose!K$1,IF(COUNTIF(Rose!L$2:L$41,E30)=1,Rose!L$1,IF(COUNTIF(Rose!M$2:M$41,E30)=1,Rose!M$1,IF(COUNTIF(Rose!N$2:N$41,E30)=1,Rose!N$1,Rose!O$1)))),IF(COUNTIF(Rose!P$2:P$41,E30)=1,Rose!P$1,IF(COUNTIF(Rose!Q$2:Q$41,E30)=1,Rose!Q$1,IF(COUNTIF(Rose!R$2:R$41,E30)=1,Rose!R$1,IF(COUNTIF(Rose!S$2:S$41,E30)=1,Rose!S$1,Rose!T$1)))))))</f>
        <v>Verona</v>
      </c>
      <c r="BM30" t="str">
        <f>IF(COUNTIF(Rose!A$2:J$41,SuperCoppa!S30)=1,"META SX",IF(COUNTIF(Rose!K$2:T$41,SuperCoppa!S30)=1,"META DX","non esiste"))</f>
        <v>non esiste</v>
      </c>
      <c r="BN30" t="str">
        <f>IF(BM30="META SX",IF(COUNTIF(Rose!A$2:E$41,SuperCoppa!S30)=1,"SSX","DSX"),IF(BM30="META DX",IF(COUNTIF(Rose!K$2:O$41,SuperCoppa!S30)=1,"SDX","DDX"),"non esiste"))</f>
        <v>non esiste</v>
      </c>
      <c r="BO30" t="str">
        <f>IF(BN30="SSX",IF(COUNTIF(Rose!A$2:A$41,S30)=1,Rose!A$1,IF(COUNTIF(Rose!B$2:B$41,S30)=1,Rose!B$1,IF(COUNTIF(Rose!C$2:C$41,S30)=1,Rose!C$1,IF(COUNTIF(Rose!D$2:D$41,S30)=1,Rose!D$1,Rose!E$1)))),IF(BN30="DSX",IF(COUNTIF(Rose!F$2:F$41,S30)=1,Rose!F$1,IF(COUNTIF(Rose!G$2:G$41,S30)=1,Rose!G$1,IF(COUNTIF(Rose!H$2:H$41,S30)=1,Rose!H$1,IF(COUNTIF(Rose!I$2:I$41,S30)=1,Rose!I$1,Rose!J$1)))),IF(BN30="SDX",IF(COUNTIF(Rose!K$2:K$41,S30)=1,Rose!K$1,IF(COUNTIF(Rose!L$2:L$41,S30)=1,Rose!L$1,IF(COUNTIF(Rose!M$2:M$41,S30)=1,Rose!M$1,IF(COUNTIF(Rose!N$2:N$41,S30)=1,Rose!N$1,Rose!O$1)))),IF(COUNTIF(Rose!P$2:P$41,S30)=1,Rose!P$1,IF(COUNTIF(Rose!Q$2:Q$41,S30)=1,Rose!Q$1,IF(COUNTIF(Rose!R$2:R$41,S30)=1,Rose!R$1,IF(COUNTIF(Rose!S$2:S$41,S30)=1,Rose!S$1,Rose!T$1)))))))</f>
        <v>Verona</v>
      </c>
    </row>
    <row r="31" spans="1:67" ht="15">
      <c r="A31" s="26">
        <f t="shared" si="10"/>
        <v>0</v>
      </c>
      <c r="B31" s="110"/>
      <c r="C31" s="26" t="e">
        <f t="shared" si="11"/>
        <v>#N/A</v>
      </c>
      <c r="D31" s="26" t="str">
        <f t="shared" si="12"/>
        <v>Verona</v>
      </c>
      <c r="E31" s="71"/>
      <c r="F31" s="67">
        <f>IF('Inserisci Voti'!D24="","",'Inserisci Voti'!D24)</f>
      </c>
      <c r="G31" s="67">
        <f>IF('Inserisci Voti'!E24="","",'Inserisci Voti'!E24)</f>
      </c>
      <c r="H31" s="67">
        <f>IF('Inserisci Voti'!F24="","",'Inserisci Voti'!F24)</f>
      </c>
      <c r="I31" s="67">
        <f>IF('Inserisci Voti'!G24="","",'Inserisci Voti'!G24)</f>
      </c>
      <c r="J31" s="67">
        <f>IF('Inserisci Voti'!H24="","",'Inserisci Voti'!H24)</f>
      </c>
      <c r="K31" s="67">
        <f>IF('Inserisci Voti'!I24="","",'Inserisci Voti'!I24)</f>
      </c>
      <c r="L31" s="67">
        <f>IF('Inserisci Voti'!J24="","",'Inserisci Voti'!J24)</f>
      </c>
      <c r="M31" s="72">
        <f>IF('Inserisci Voti'!K24="","",'Inserisci Voti'!K24)</f>
        <v>0</v>
      </c>
      <c r="N31" s="50"/>
      <c r="O31" s="26">
        <f t="shared" si="13"/>
        <v>0</v>
      </c>
      <c r="P31" s="110"/>
      <c r="Q31" s="26" t="e">
        <f t="shared" si="14"/>
        <v>#N/A</v>
      </c>
      <c r="R31" s="26" t="str">
        <f t="shared" si="15"/>
        <v>Verona</v>
      </c>
      <c r="S31" s="71"/>
      <c r="T31" s="98">
        <f>IF('Inserisci Voti'!D108="","",'Inserisci Voti'!D108)</f>
      </c>
      <c r="U31" s="67">
        <f>IF('Inserisci Voti'!E108="","",'Inserisci Voti'!E108)</f>
      </c>
      <c r="V31" s="67">
        <f>IF('Inserisci Voti'!F108="","",'Inserisci Voti'!F108)</f>
      </c>
      <c r="W31" s="67">
        <f>IF('Inserisci Voti'!G108="","",'Inserisci Voti'!G108)</f>
      </c>
      <c r="X31" s="67">
        <f>IF('Inserisci Voti'!H108="","",'Inserisci Voti'!H108)</f>
      </c>
      <c r="Y31" s="67">
        <f>IF('Inserisci Voti'!I108="","",'Inserisci Voti'!I108)</f>
      </c>
      <c r="Z31" s="67">
        <f>IF('Inserisci Voti'!J108="","",'Inserisci Voti'!J108)</f>
      </c>
      <c r="AA31" s="72">
        <f>IF('Inserisci Voti'!K108="","",'Inserisci Voti'!K108)</f>
        <v>0</v>
      </c>
      <c r="AS31" s="23"/>
      <c r="BH31" t="str">
        <f>IF(COUNTIF(Rose!A$2:J$41,SuperCoppa!E31)=1,"META SX",IF(COUNTIF(Rose!K$2:T$41,SuperCoppa!E31)=1,"META DX","non esiste"))</f>
        <v>non esiste</v>
      </c>
      <c r="BI31" t="str">
        <f>IF(BH31="META SX",IF(COUNTIF(Rose!A$2:E$41,SuperCoppa!E31)=1,"SSX","DSX"),IF(BH31="META DX",IF(COUNTIF(Rose!K$2:O$41,SuperCoppa!E31)=1,"SDX","DDX"),"non esiste"))</f>
        <v>non esiste</v>
      </c>
      <c r="BJ31" t="str">
        <f>IF(BI31="SSX",IF(COUNTIF(Rose!A$2:A$41,E31)=1,Rose!A$1,IF(COUNTIF(Rose!B$2:B$41,E31)=1,Rose!B$1,IF(COUNTIF(Rose!C$2:C$41,E31)=1,Rose!C$1,IF(COUNTIF(Rose!D$2:D$41,E31)=1,Rose!D$1,Rose!E$1)))),IF(BI31="DSX",IF(COUNTIF(Rose!F$2:F$41,E31)=1,Rose!F$1,IF(COUNTIF(Rose!G$2:G$41,E31)=1,Rose!G$1,IF(COUNTIF(Rose!H$2:H$41,E31)=1,Rose!H$1,IF(COUNTIF(Rose!I$2:I$41,E31)=1,Rose!I$1,Rose!J$1)))),IF(BI31="SDX",IF(COUNTIF(Rose!K$2:K$41,E31)=1,Rose!K$1,IF(COUNTIF(Rose!L$2:L$41,E31)=1,Rose!L$1,IF(COUNTIF(Rose!M$2:M$41,E31)=1,Rose!M$1,IF(COUNTIF(Rose!N$2:N$41,E31)=1,Rose!N$1,Rose!O$1)))),IF(COUNTIF(Rose!P$2:P$41,E31)=1,Rose!P$1,IF(COUNTIF(Rose!Q$2:Q$41,E31)=1,Rose!Q$1,IF(COUNTIF(Rose!R$2:R$41,E31)=1,Rose!R$1,IF(COUNTIF(Rose!S$2:S$41,E31)=1,Rose!S$1,Rose!T$1)))))))</f>
        <v>Verona</v>
      </c>
      <c r="BM31" t="str">
        <f>IF(COUNTIF(Rose!A$2:J$41,SuperCoppa!S31)=1,"META SX",IF(COUNTIF(Rose!K$2:T$41,SuperCoppa!S31)=1,"META DX","non esiste"))</f>
        <v>non esiste</v>
      </c>
      <c r="BN31" t="str">
        <f>IF(BM31="META SX",IF(COUNTIF(Rose!A$2:E$41,SuperCoppa!S31)=1,"SSX","DSX"),IF(BM31="META DX",IF(COUNTIF(Rose!K$2:O$41,SuperCoppa!S31)=1,"SDX","DDX"),"non esiste"))</f>
        <v>non esiste</v>
      </c>
      <c r="BO31" t="str">
        <f>IF(BN31="SSX",IF(COUNTIF(Rose!A$2:A$41,S31)=1,Rose!A$1,IF(COUNTIF(Rose!B$2:B$41,S31)=1,Rose!B$1,IF(COUNTIF(Rose!C$2:C$41,S31)=1,Rose!C$1,IF(COUNTIF(Rose!D$2:D$41,S31)=1,Rose!D$1,Rose!E$1)))),IF(BN31="DSX",IF(COUNTIF(Rose!F$2:F$41,S31)=1,Rose!F$1,IF(COUNTIF(Rose!G$2:G$41,S31)=1,Rose!G$1,IF(COUNTIF(Rose!H$2:H$41,S31)=1,Rose!H$1,IF(COUNTIF(Rose!I$2:I$41,S31)=1,Rose!I$1,Rose!J$1)))),IF(BN31="SDX",IF(COUNTIF(Rose!K$2:K$41,S31)=1,Rose!K$1,IF(COUNTIF(Rose!L$2:L$41,S31)=1,Rose!L$1,IF(COUNTIF(Rose!M$2:M$41,S31)=1,Rose!M$1,IF(COUNTIF(Rose!N$2:N$41,S31)=1,Rose!N$1,Rose!O$1)))),IF(COUNTIF(Rose!P$2:P$41,S31)=1,Rose!P$1,IF(COUNTIF(Rose!Q$2:Q$41,S31)=1,Rose!Q$1,IF(COUNTIF(Rose!R$2:R$41,S31)=1,Rose!R$1,IF(COUNTIF(Rose!S$2:S$41,S31)=1,Rose!S$1,Rose!T$1)))))))</f>
        <v>Verona</v>
      </c>
    </row>
    <row r="32" spans="1:67" ht="15">
      <c r="A32" s="26">
        <f t="shared" si="10"/>
        <v>0</v>
      </c>
      <c r="B32" s="110"/>
      <c r="C32" s="26" t="e">
        <f t="shared" si="11"/>
        <v>#N/A</v>
      </c>
      <c r="D32" s="26" t="str">
        <f t="shared" si="12"/>
        <v>Verona</v>
      </c>
      <c r="E32" s="71"/>
      <c r="F32" s="67">
        <f>IF('Inserisci Voti'!D25="","",'Inserisci Voti'!D25)</f>
      </c>
      <c r="G32" s="67">
        <f>IF('Inserisci Voti'!E25="","",'Inserisci Voti'!E25)</f>
      </c>
      <c r="H32" s="67">
        <f>IF('Inserisci Voti'!F25="","",'Inserisci Voti'!F25)</f>
      </c>
      <c r="I32" s="67">
        <f>IF('Inserisci Voti'!G25="","",'Inserisci Voti'!G25)</f>
      </c>
      <c r="J32" s="67">
        <f>IF('Inserisci Voti'!H25="","",'Inserisci Voti'!H25)</f>
      </c>
      <c r="K32" s="67">
        <f>IF('Inserisci Voti'!I25="","",'Inserisci Voti'!I25)</f>
      </c>
      <c r="L32" s="67">
        <f>IF('Inserisci Voti'!J25="","",'Inserisci Voti'!J25)</f>
      </c>
      <c r="M32" s="72">
        <f>IF('Inserisci Voti'!K25="","",'Inserisci Voti'!K25)</f>
        <v>0</v>
      </c>
      <c r="N32" s="50"/>
      <c r="O32" s="26">
        <f t="shared" si="13"/>
        <v>0</v>
      </c>
      <c r="P32" s="110"/>
      <c r="Q32" s="26" t="e">
        <f t="shared" si="14"/>
        <v>#N/A</v>
      </c>
      <c r="R32" s="26" t="str">
        <f t="shared" si="15"/>
        <v>Verona</v>
      </c>
      <c r="S32" s="71"/>
      <c r="T32" s="98">
        <f>IF('Inserisci Voti'!D109="","",'Inserisci Voti'!D109)</f>
      </c>
      <c r="U32" s="67">
        <f>IF('Inserisci Voti'!E109="","",'Inserisci Voti'!E109)</f>
      </c>
      <c r="V32" s="67">
        <f>IF('Inserisci Voti'!F109="","",'Inserisci Voti'!F109)</f>
      </c>
      <c r="W32" s="67">
        <f>IF('Inserisci Voti'!G109="","",'Inserisci Voti'!G109)</f>
      </c>
      <c r="X32" s="67">
        <f>IF('Inserisci Voti'!H109="","",'Inserisci Voti'!H109)</f>
      </c>
      <c r="Y32" s="67">
        <f>IF('Inserisci Voti'!I109="","",'Inserisci Voti'!I109)</f>
      </c>
      <c r="Z32" s="67">
        <f>IF('Inserisci Voti'!J109="","",'Inserisci Voti'!J109)</f>
      </c>
      <c r="AA32" s="72">
        <f>IF('Inserisci Voti'!K109="","",'Inserisci Voti'!K109)</f>
        <v>0</v>
      </c>
      <c r="AS32" s="23"/>
      <c r="BH32" t="str">
        <f>IF(COUNTIF(Rose!A$2:J$41,SuperCoppa!E32)=1,"META SX",IF(COUNTIF(Rose!K$2:T$41,SuperCoppa!E32)=1,"META DX","non esiste"))</f>
        <v>non esiste</v>
      </c>
      <c r="BI32" t="str">
        <f>IF(BH32="META SX",IF(COUNTIF(Rose!A$2:E$41,SuperCoppa!E32)=1,"SSX","DSX"),IF(BH32="META DX",IF(COUNTIF(Rose!K$2:O$41,SuperCoppa!E32)=1,"SDX","DDX"),"non esiste"))</f>
        <v>non esiste</v>
      </c>
      <c r="BJ32" t="str">
        <f>IF(BI32="SSX",IF(COUNTIF(Rose!A$2:A$41,E32)=1,Rose!A$1,IF(COUNTIF(Rose!B$2:B$41,E32)=1,Rose!B$1,IF(COUNTIF(Rose!C$2:C$41,E32)=1,Rose!C$1,IF(COUNTIF(Rose!D$2:D$41,E32)=1,Rose!D$1,Rose!E$1)))),IF(BI32="DSX",IF(COUNTIF(Rose!F$2:F$41,E32)=1,Rose!F$1,IF(COUNTIF(Rose!G$2:G$41,E32)=1,Rose!G$1,IF(COUNTIF(Rose!H$2:H$41,E32)=1,Rose!H$1,IF(COUNTIF(Rose!I$2:I$41,E32)=1,Rose!I$1,Rose!J$1)))),IF(BI32="SDX",IF(COUNTIF(Rose!K$2:K$41,E32)=1,Rose!K$1,IF(COUNTIF(Rose!L$2:L$41,E32)=1,Rose!L$1,IF(COUNTIF(Rose!M$2:M$41,E32)=1,Rose!M$1,IF(COUNTIF(Rose!N$2:N$41,E32)=1,Rose!N$1,Rose!O$1)))),IF(COUNTIF(Rose!P$2:P$41,E32)=1,Rose!P$1,IF(COUNTIF(Rose!Q$2:Q$41,E32)=1,Rose!Q$1,IF(COUNTIF(Rose!R$2:R$41,E32)=1,Rose!R$1,IF(COUNTIF(Rose!S$2:S$41,E32)=1,Rose!S$1,Rose!T$1)))))))</f>
        <v>Verona</v>
      </c>
      <c r="BM32" t="str">
        <f>IF(COUNTIF(Rose!A$2:J$41,SuperCoppa!S32)=1,"META SX",IF(COUNTIF(Rose!K$2:T$41,SuperCoppa!S32)=1,"META DX","non esiste"))</f>
        <v>non esiste</v>
      </c>
      <c r="BN32" t="str">
        <f>IF(BM32="META SX",IF(COUNTIF(Rose!A$2:E$41,SuperCoppa!S32)=1,"SSX","DSX"),IF(BM32="META DX",IF(COUNTIF(Rose!K$2:O$41,SuperCoppa!S32)=1,"SDX","DDX"),"non esiste"))</f>
        <v>non esiste</v>
      </c>
      <c r="BO32" t="str">
        <f>IF(BN32="SSX",IF(COUNTIF(Rose!A$2:A$41,S32)=1,Rose!A$1,IF(COUNTIF(Rose!B$2:B$41,S32)=1,Rose!B$1,IF(COUNTIF(Rose!C$2:C$41,S32)=1,Rose!C$1,IF(COUNTIF(Rose!D$2:D$41,S32)=1,Rose!D$1,Rose!E$1)))),IF(BN32="DSX",IF(COUNTIF(Rose!F$2:F$41,S32)=1,Rose!F$1,IF(COUNTIF(Rose!G$2:G$41,S32)=1,Rose!G$1,IF(COUNTIF(Rose!H$2:H$41,S32)=1,Rose!H$1,IF(COUNTIF(Rose!I$2:I$41,S32)=1,Rose!I$1,Rose!J$1)))),IF(BN32="SDX",IF(COUNTIF(Rose!K$2:K$41,S32)=1,Rose!K$1,IF(COUNTIF(Rose!L$2:L$41,S32)=1,Rose!L$1,IF(COUNTIF(Rose!M$2:M$41,S32)=1,Rose!M$1,IF(COUNTIF(Rose!N$2:N$41,S32)=1,Rose!N$1,Rose!O$1)))),IF(COUNTIF(Rose!P$2:P$41,S32)=1,Rose!P$1,IF(COUNTIF(Rose!Q$2:Q$41,S32)=1,Rose!Q$1,IF(COUNTIF(Rose!R$2:R$41,S32)=1,Rose!R$1,IF(COUNTIF(Rose!S$2:S$41,S32)=1,Rose!S$1,Rose!T$1)))))))</f>
        <v>Verona</v>
      </c>
    </row>
    <row r="33" spans="1:67" ht="15" customHeight="1">
      <c r="A33" s="26">
        <f t="shared" si="10"/>
        <v>0</v>
      </c>
      <c r="B33" s="110"/>
      <c r="C33" s="26" t="e">
        <f t="shared" si="11"/>
        <v>#N/A</v>
      </c>
      <c r="D33" s="26" t="str">
        <f t="shared" si="12"/>
        <v>Verona</v>
      </c>
      <c r="E33" s="71"/>
      <c r="F33" s="67">
        <f>IF('Inserisci Voti'!D26="","",'Inserisci Voti'!D26)</f>
      </c>
      <c r="G33" s="67">
        <f>IF('Inserisci Voti'!E26="","",'Inserisci Voti'!E26)</f>
      </c>
      <c r="H33" s="67">
        <f>IF('Inserisci Voti'!F26="","",'Inserisci Voti'!F26)</f>
      </c>
      <c r="I33" s="67">
        <f>IF('Inserisci Voti'!G26="","",'Inserisci Voti'!G26)</f>
      </c>
      <c r="J33" s="67">
        <f>IF('Inserisci Voti'!H26="","",'Inserisci Voti'!H26)</f>
      </c>
      <c r="K33" s="67">
        <f>IF('Inserisci Voti'!I26="","",'Inserisci Voti'!I26)</f>
      </c>
      <c r="L33" s="67">
        <f>IF('Inserisci Voti'!J26="","",'Inserisci Voti'!J26)</f>
      </c>
      <c r="M33" s="72">
        <f>IF('Inserisci Voti'!K26="","",'Inserisci Voti'!K26)</f>
        <v>0</v>
      </c>
      <c r="N33" s="50"/>
      <c r="O33" s="26">
        <f t="shared" si="13"/>
        <v>0</v>
      </c>
      <c r="P33" s="110"/>
      <c r="Q33" s="26" t="e">
        <f t="shared" si="14"/>
        <v>#N/A</v>
      </c>
      <c r="R33" s="26" t="str">
        <f t="shared" si="15"/>
        <v>Verona</v>
      </c>
      <c r="S33" s="71"/>
      <c r="T33" s="98">
        <f>IF('Inserisci Voti'!D110="","",'Inserisci Voti'!D110)</f>
      </c>
      <c r="U33" s="67">
        <f>IF('Inserisci Voti'!E110="","",'Inserisci Voti'!E110)</f>
      </c>
      <c r="V33" s="67">
        <f>IF('Inserisci Voti'!F110="","",'Inserisci Voti'!F110)</f>
      </c>
      <c r="W33" s="67">
        <f>IF('Inserisci Voti'!G110="","",'Inserisci Voti'!G110)</f>
      </c>
      <c r="X33" s="67">
        <f>IF('Inserisci Voti'!H110="","",'Inserisci Voti'!H110)</f>
      </c>
      <c r="Y33" s="67">
        <f>IF('Inserisci Voti'!I110="","",'Inserisci Voti'!I110)</f>
      </c>
      <c r="Z33" s="67">
        <f>IF('Inserisci Voti'!J110="","",'Inserisci Voti'!J110)</f>
      </c>
      <c r="AA33" s="72">
        <f>IF('Inserisci Voti'!K110="","",'Inserisci Voti'!K110)</f>
        <v>0</v>
      </c>
      <c r="AS33" s="53" t="s">
        <v>425</v>
      </c>
      <c r="BH33" t="str">
        <f>IF(COUNTIF(Rose!A$2:J$41,SuperCoppa!E33)=1,"META SX",IF(COUNTIF(Rose!K$2:T$41,SuperCoppa!E33)=1,"META DX","non esiste"))</f>
        <v>non esiste</v>
      </c>
      <c r="BI33" t="str">
        <f>IF(BH33="META SX",IF(COUNTIF(Rose!A$2:E$41,SuperCoppa!E33)=1,"SSX","DSX"),IF(BH33="META DX",IF(COUNTIF(Rose!K$2:O$41,SuperCoppa!E33)=1,"SDX","DDX"),"non esiste"))</f>
        <v>non esiste</v>
      </c>
      <c r="BJ33" t="str">
        <f>IF(BI33="SSX",IF(COUNTIF(Rose!A$2:A$41,E33)=1,Rose!A$1,IF(COUNTIF(Rose!B$2:B$41,E33)=1,Rose!B$1,IF(COUNTIF(Rose!C$2:C$41,E33)=1,Rose!C$1,IF(COUNTIF(Rose!D$2:D$41,E33)=1,Rose!D$1,Rose!E$1)))),IF(BI33="DSX",IF(COUNTIF(Rose!F$2:F$41,E33)=1,Rose!F$1,IF(COUNTIF(Rose!G$2:G$41,E33)=1,Rose!G$1,IF(COUNTIF(Rose!H$2:H$41,E33)=1,Rose!H$1,IF(COUNTIF(Rose!I$2:I$41,E33)=1,Rose!I$1,Rose!J$1)))),IF(BI33="SDX",IF(COUNTIF(Rose!K$2:K$41,E33)=1,Rose!K$1,IF(COUNTIF(Rose!L$2:L$41,E33)=1,Rose!L$1,IF(COUNTIF(Rose!M$2:M$41,E33)=1,Rose!M$1,IF(COUNTIF(Rose!N$2:N$41,E33)=1,Rose!N$1,Rose!O$1)))),IF(COUNTIF(Rose!P$2:P$41,E33)=1,Rose!P$1,IF(COUNTIF(Rose!Q$2:Q$41,E33)=1,Rose!Q$1,IF(COUNTIF(Rose!R$2:R$41,E33)=1,Rose!R$1,IF(COUNTIF(Rose!S$2:S$41,E33)=1,Rose!S$1,Rose!T$1)))))))</f>
        <v>Verona</v>
      </c>
      <c r="BM33" t="str">
        <f>IF(COUNTIF(Rose!A$2:J$41,SuperCoppa!S33)=1,"META SX",IF(COUNTIF(Rose!K$2:T$41,SuperCoppa!S33)=1,"META DX","non esiste"))</f>
        <v>non esiste</v>
      </c>
      <c r="BN33" t="str">
        <f>IF(BM33="META SX",IF(COUNTIF(Rose!A$2:E$41,SuperCoppa!S33)=1,"SSX","DSX"),IF(BM33="META DX",IF(COUNTIF(Rose!K$2:O$41,SuperCoppa!S33)=1,"SDX","DDX"),"non esiste"))</f>
        <v>non esiste</v>
      </c>
      <c r="BO33" t="str">
        <f>IF(BN33="SSX",IF(COUNTIF(Rose!A$2:A$41,S33)=1,Rose!A$1,IF(COUNTIF(Rose!B$2:B$41,S33)=1,Rose!B$1,IF(COUNTIF(Rose!C$2:C$41,S33)=1,Rose!C$1,IF(COUNTIF(Rose!D$2:D$41,S33)=1,Rose!D$1,Rose!E$1)))),IF(BN33="DSX",IF(COUNTIF(Rose!F$2:F$41,S33)=1,Rose!F$1,IF(COUNTIF(Rose!G$2:G$41,S33)=1,Rose!G$1,IF(COUNTIF(Rose!H$2:H$41,S33)=1,Rose!H$1,IF(COUNTIF(Rose!I$2:I$41,S33)=1,Rose!I$1,Rose!J$1)))),IF(BN33="SDX",IF(COUNTIF(Rose!K$2:K$41,S33)=1,Rose!K$1,IF(COUNTIF(Rose!L$2:L$41,S33)=1,Rose!L$1,IF(COUNTIF(Rose!M$2:M$41,S33)=1,Rose!M$1,IF(COUNTIF(Rose!N$2:N$41,S33)=1,Rose!N$1,Rose!O$1)))),IF(COUNTIF(Rose!P$2:P$41,S33)=1,Rose!P$1,IF(COUNTIF(Rose!Q$2:Q$41,S33)=1,Rose!Q$1,IF(COUNTIF(Rose!R$2:R$41,S33)=1,Rose!R$1,IF(COUNTIF(Rose!S$2:S$41,S33)=1,Rose!S$1,Rose!T$1)))))))</f>
        <v>Verona</v>
      </c>
    </row>
    <row r="34" spans="1:67" ht="15">
      <c r="A34" s="26">
        <f t="shared" si="10"/>
        <v>0</v>
      </c>
      <c r="B34" s="110"/>
      <c r="C34" s="26" t="e">
        <f t="shared" si="11"/>
        <v>#N/A</v>
      </c>
      <c r="D34" s="26" t="str">
        <f t="shared" si="12"/>
        <v>Verona</v>
      </c>
      <c r="E34" s="71"/>
      <c r="F34" s="67">
        <f>IF('Inserisci Voti'!D27="","",'Inserisci Voti'!D27)</f>
      </c>
      <c r="G34" s="67">
        <f>IF('Inserisci Voti'!E27="","",'Inserisci Voti'!E27)</f>
      </c>
      <c r="H34" s="67">
        <f>IF('Inserisci Voti'!F27="","",'Inserisci Voti'!F27)</f>
      </c>
      <c r="I34" s="67">
        <f>IF('Inserisci Voti'!G27="","",'Inserisci Voti'!G27)</f>
      </c>
      <c r="J34" s="67">
        <f>IF('Inserisci Voti'!H27="","",'Inserisci Voti'!H27)</f>
      </c>
      <c r="K34" s="67">
        <f>IF('Inserisci Voti'!I27="","",'Inserisci Voti'!I27)</f>
      </c>
      <c r="L34" s="67">
        <f>IF('Inserisci Voti'!J27="","",'Inserisci Voti'!J27)</f>
      </c>
      <c r="M34" s="72">
        <f>IF('Inserisci Voti'!K27="","",'Inserisci Voti'!K27)</f>
        <v>0</v>
      </c>
      <c r="N34" s="50"/>
      <c r="O34" s="26">
        <f t="shared" si="13"/>
        <v>0</v>
      </c>
      <c r="P34" s="110"/>
      <c r="Q34" s="26" t="e">
        <f t="shared" si="14"/>
        <v>#N/A</v>
      </c>
      <c r="R34" s="26" t="str">
        <f t="shared" si="15"/>
        <v>Verona</v>
      </c>
      <c r="S34" s="71"/>
      <c r="T34" s="98">
        <f>IF('Inserisci Voti'!D111="","",'Inserisci Voti'!D111)</f>
      </c>
      <c r="U34" s="67">
        <f>IF('Inserisci Voti'!E111="","",'Inserisci Voti'!E111)</f>
      </c>
      <c r="V34" s="67">
        <f>IF('Inserisci Voti'!F111="","",'Inserisci Voti'!F111)</f>
      </c>
      <c r="W34" s="67">
        <f>IF('Inserisci Voti'!G111="","",'Inserisci Voti'!G111)</f>
      </c>
      <c r="X34" s="67">
        <f>IF('Inserisci Voti'!H111="","",'Inserisci Voti'!H111)</f>
      </c>
      <c r="Y34" s="67">
        <f>IF('Inserisci Voti'!I111="","",'Inserisci Voti'!I111)</f>
      </c>
      <c r="Z34" s="67">
        <f>IF('Inserisci Voti'!J111="","",'Inserisci Voti'!J111)</f>
      </c>
      <c r="AA34" s="72">
        <f>IF('Inserisci Voti'!K111="","",'Inserisci Voti'!K111)</f>
        <v>0</v>
      </c>
      <c r="AR34" s="54" t="s">
        <v>51</v>
      </c>
      <c r="AS34" s="36" t="s">
        <v>457</v>
      </c>
      <c r="BH34" t="str">
        <f>IF(COUNTIF(Rose!A$2:J$41,SuperCoppa!E34)=1,"META SX",IF(COUNTIF(Rose!K$2:T$41,SuperCoppa!E34)=1,"META DX","non esiste"))</f>
        <v>non esiste</v>
      </c>
      <c r="BI34" t="str">
        <f>IF(BH34="META SX",IF(COUNTIF(Rose!A$2:E$41,SuperCoppa!E34)=1,"SSX","DSX"),IF(BH34="META DX",IF(COUNTIF(Rose!K$2:O$41,SuperCoppa!E34)=1,"SDX","DDX"),"non esiste"))</f>
        <v>non esiste</v>
      </c>
      <c r="BJ34" t="str">
        <f>IF(BI34="SSX",IF(COUNTIF(Rose!A$2:A$41,E34)=1,Rose!A$1,IF(COUNTIF(Rose!B$2:B$41,E34)=1,Rose!B$1,IF(COUNTIF(Rose!C$2:C$41,E34)=1,Rose!C$1,IF(COUNTIF(Rose!D$2:D$41,E34)=1,Rose!D$1,Rose!E$1)))),IF(BI34="DSX",IF(COUNTIF(Rose!F$2:F$41,E34)=1,Rose!F$1,IF(COUNTIF(Rose!G$2:G$41,E34)=1,Rose!G$1,IF(COUNTIF(Rose!H$2:H$41,E34)=1,Rose!H$1,IF(COUNTIF(Rose!I$2:I$41,E34)=1,Rose!I$1,Rose!J$1)))),IF(BI34="SDX",IF(COUNTIF(Rose!K$2:K$41,E34)=1,Rose!K$1,IF(COUNTIF(Rose!L$2:L$41,E34)=1,Rose!L$1,IF(COUNTIF(Rose!M$2:M$41,E34)=1,Rose!M$1,IF(COUNTIF(Rose!N$2:N$41,E34)=1,Rose!N$1,Rose!O$1)))),IF(COUNTIF(Rose!P$2:P$41,E34)=1,Rose!P$1,IF(COUNTIF(Rose!Q$2:Q$41,E34)=1,Rose!Q$1,IF(COUNTIF(Rose!R$2:R$41,E34)=1,Rose!R$1,IF(COUNTIF(Rose!S$2:S$41,E34)=1,Rose!S$1,Rose!T$1)))))))</f>
        <v>Verona</v>
      </c>
      <c r="BM34" t="str">
        <f>IF(COUNTIF(Rose!A$2:J$41,SuperCoppa!S34)=1,"META SX",IF(COUNTIF(Rose!K$2:T$41,SuperCoppa!S34)=1,"META DX","non esiste"))</f>
        <v>non esiste</v>
      </c>
      <c r="BN34" t="str">
        <f>IF(BM34="META SX",IF(COUNTIF(Rose!A$2:E$41,SuperCoppa!S34)=1,"SSX","DSX"),IF(BM34="META DX",IF(COUNTIF(Rose!K$2:O$41,SuperCoppa!S34)=1,"SDX","DDX"),"non esiste"))</f>
        <v>non esiste</v>
      </c>
      <c r="BO34" t="str">
        <f>IF(BN34="SSX",IF(COUNTIF(Rose!A$2:A$41,S34)=1,Rose!A$1,IF(COUNTIF(Rose!B$2:B$41,S34)=1,Rose!B$1,IF(COUNTIF(Rose!C$2:C$41,S34)=1,Rose!C$1,IF(COUNTIF(Rose!D$2:D$41,S34)=1,Rose!D$1,Rose!E$1)))),IF(BN34="DSX",IF(COUNTIF(Rose!F$2:F$41,S34)=1,Rose!F$1,IF(COUNTIF(Rose!G$2:G$41,S34)=1,Rose!G$1,IF(COUNTIF(Rose!H$2:H$41,S34)=1,Rose!H$1,IF(COUNTIF(Rose!I$2:I$41,S34)=1,Rose!I$1,Rose!J$1)))),IF(BN34="SDX",IF(COUNTIF(Rose!K$2:K$41,S34)=1,Rose!K$1,IF(COUNTIF(Rose!L$2:L$41,S34)=1,Rose!L$1,IF(COUNTIF(Rose!M$2:M$41,S34)=1,Rose!M$1,IF(COUNTIF(Rose!N$2:N$41,S34)=1,Rose!N$1,Rose!O$1)))),IF(COUNTIF(Rose!P$2:P$41,S34)=1,Rose!P$1,IF(COUNTIF(Rose!Q$2:Q$41,S34)=1,Rose!Q$1,IF(COUNTIF(Rose!R$2:R$41,S34)=1,Rose!R$1,IF(COUNTIF(Rose!S$2:S$41,S34)=1,Rose!S$1,Rose!T$1)))))))</f>
        <v>Verona</v>
      </c>
    </row>
    <row r="35" spans="1:67" ht="15">
      <c r="A35" s="26">
        <f t="shared" si="10"/>
        <v>0</v>
      </c>
      <c r="B35" s="110"/>
      <c r="C35" s="26" t="e">
        <f t="shared" si="11"/>
        <v>#N/A</v>
      </c>
      <c r="D35" s="26" t="str">
        <f t="shared" si="12"/>
        <v>Verona</v>
      </c>
      <c r="E35" s="71"/>
      <c r="F35" s="67">
        <f>IF('Inserisci Voti'!D28="","",'Inserisci Voti'!D28)</f>
      </c>
      <c r="G35" s="67">
        <f>IF('Inserisci Voti'!E28="","",'Inserisci Voti'!E28)</f>
      </c>
      <c r="H35" s="67">
        <f>IF('Inserisci Voti'!F28="","",'Inserisci Voti'!F28)</f>
      </c>
      <c r="I35" s="67">
        <f>IF('Inserisci Voti'!G28="","",'Inserisci Voti'!G28)</f>
      </c>
      <c r="J35" s="67">
        <f>IF('Inserisci Voti'!H28="","",'Inserisci Voti'!H28)</f>
      </c>
      <c r="K35" s="67">
        <f>IF('Inserisci Voti'!I28="","",'Inserisci Voti'!I28)</f>
      </c>
      <c r="L35" s="67">
        <f>IF('Inserisci Voti'!J28="","",'Inserisci Voti'!J28)</f>
      </c>
      <c r="M35" s="72">
        <f>IF('Inserisci Voti'!K28="","",'Inserisci Voti'!K28)</f>
        <v>0</v>
      </c>
      <c r="N35" s="50"/>
      <c r="O35" s="26">
        <f t="shared" si="13"/>
        <v>0</v>
      </c>
      <c r="P35" s="110"/>
      <c r="Q35" s="26" t="e">
        <f t="shared" si="14"/>
        <v>#N/A</v>
      </c>
      <c r="R35" s="26" t="str">
        <f t="shared" si="15"/>
        <v>Verona</v>
      </c>
      <c r="S35" s="71"/>
      <c r="T35" s="98">
        <f>IF('Inserisci Voti'!D112="","",'Inserisci Voti'!D112)</f>
      </c>
      <c r="U35" s="67">
        <f>IF('Inserisci Voti'!E112="","",'Inserisci Voti'!E112)</f>
      </c>
      <c r="V35" s="67">
        <f>IF('Inserisci Voti'!F112="","",'Inserisci Voti'!F112)</f>
      </c>
      <c r="W35" s="67">
        <f>IF('Inserisci Voti'!G112="","",'Inserisci Voti'!G112)</f>
      </c>
      <c r="X35" s="67">
        <f>IF('Inserisci Voti'!H112="","",'Inserisci Voti'!H112)</f>
      </c>
      <c r="Y35" s="67">
        <f>IF('Inserisci Voti'!I112="","",'Inserisci Voti'!I112)</f>
      </c>
      <c r="Z35" s="67">
        <f>IF('Inserisci Voti'!J112="","",'Inserisci Voti'!J112)</f>
      </c>
      <c r="AA35" s="72">
        <f>IF('Inserisci Voti'!K112="","",'Inserisci Voti'!K112)</f>
        <v>0</v>
      </c>
      <c r="AR35" s="54" t="s">
        <v>52</v>
      </c>
      <c r="AS35" s="36" t="s">
        <v>444</v>
      </c>
      <c r="BH35" t="str">
        <f>IF(COUNTIF(Rose!A$2:J$41,SuperCoppa!E35)=1,"META SX",IF(COUNTIF(Rose!K$2:T$41,SuperCoppa!E35)=1,"META DX","non esiste"))</f>
        <v>non esiste</v>
      </c>
      <c r="BI35" t="str">
        <f>IF(BH35="META SX",IF(COUNTIF(Rose!A$2:E$41,SuperCoppa!E35)=1,"SSX","DSX"),IF(BH35="META DX",IF(COUNTIF(Rose!K$2:O$41,SuperCoppa!E35)=1,"SDX","DDX"),"non esiste"))</f>
        <v>non esiste</v>
      </c>
      <c r="BJ35" t="str">
        <f>IF(BI35="SSX",IF(COUNTIF(Rose!A$2:A$41,E35)=1,Rose!A$1,IF(COUNTIF(Rose!B$2:B$41,E35)=1,Rose!B$1,IF(COUNTIF(Rose!C$2:C$41,E35)=1,Rose!C$1,IF(COUNTIF(Rose!D$2:D$41,E35)=1,Rose!D$1,Rose!E$1)))),IF(BI35="DSX",IF(COUNTIF(Rose!F$2:F$41,E35)=1,Rose!F$1,IF(COUNTIF(Rose!G$2:G$41,E35)=1,Rose!G$1,IF(COUNTIF(Rose!H$2:H$41,E35)=1,Rose!H$1,IF(COUNTIF(Rose!I$2:I$41,E35)=1,Rose!I$1,Rose!J$1)))),IF(BI35="SDX",IF(COUNTIF(Rose!K$2:K$41,E35)=1,Rose!K$1,IF(COUNTIF(Rose!L$2:L$41,E35)=1,Rose!L$1,IF(COUNTIF(Rose!M$2:M$41,E35)=1,Rose!M$1,IF(COUNTIF(Rose!N$2:N$41,E35)=1,Rose!N$1,Rose!O$1)))),IF(COUNTIF(Rose!P$2:P$41,E35)=1,Rose!P$1,IF(COUNTIF(Rose!Q$2:Q$41,E35)=1,Rose!Q$1,IF(COUNTIF(Rose!R$2:R$41,E35)=1,Rose!R$1,IF(COUNTIF(Rose!S$2:S$41,E35)=1,Rose!S$1,Rose!T$1)))))))</f>
        <v>Verona</v>
      </c>
      <c r="BM35" t="str">
        <f>IF(COUNTIF(Rose!A$2:J$41,SuperCoppa!S35)=1,"META SX",IF(COUNTIF(Rose!K$2:T$41,SuperCoppa!S35)=1,"META DX","non esiste"))</f>
        <v>non esiste</v>
      </c>
      <c r="BN35" t="str">
        <f>IF(BM35="META SX",IF(COUNTIF(Rose!A$2:E$41,SuperCoppa!S35)=1,"SSX","DSX"),IF(BM35="META DX",IF(COUNTIF(Rose!K$2:O$41,SuperCoppa!S35)=1,"SDX","DDX"),"non esiste"))</f>
        <v>non esiste</v>
      </c>
      <c r="BO35" t="str">
        <f>IF(BN35="SSX",IF(COUNTIF(Rose!A$2:A$41,S35)=1,Rose!A$1,IF(COUNTIF(Rose!B$2:B$41,S35)=1,Rose!B$1,IF(COUNTIF(Rose!C$2:C$41,S35)=1,Rose!C$1,IF(COUNTIF(Rose!D$2:D$41,S35)=1,Rose!D$1,Rose!E$1)))),IF(BN35="DSX",IF(COUNTIF(Rose!F$2:F$41,S35)=1,Rose!F$1,IF(COUNTIF(Rose!G$2:G$41,S35)=1,Rose!G$1,IF(COUNTIF(Rose!H$2:H$41,S35)=1,Rose!H$1,IF(COUNTIF(Rose!I$2:I$41,S35)=1,Rose!I$1,Rose!J$1)))),IF(BN35="SDX",IF(COUNTIF(Rose!K$2:K$41,S35)=1,Rose!K$1,IF(COUNTIF(Rose!L$2:L$41,S35)=1,Rose!L$1,IF(COUNTIF(Rose!M$2:M$41,S35)=1,Rose!M$1,IF(COUNTIF(Rose!N$2:N$41,S35)=1,Rose!N$1,Rose!O$1)))),IF(COUNTIF(Rose!P$2:P$41,S35)=1,Rose!P$1,IF(COUNTIF(Rose!Q$2:Q$41,S35)=1,Rose!Q$1,IF(COUNTIF(Rose!R$2:R$41,S35)=1,Rose!R$1,IF(COUNTIF(Rose!S$2:S$41,S35)=1,Rose!S$1,Rose!T$1)))))))</f>
        <v>Verona</v>
      </c>
    </row>
    <row r="36" spans="1:67" ht="15">
      <c r="A36" s="26">
        <f t="shared" si="10"/>
        <v>0</v>
      </c>
      <c r="B36" s="110"/>
      <c r="C36" s="26" t="e">
        <f t="shared" si="11"/>
        <v>#N/A</v>
      </c>
      <c r="D36" s="26" t="str">
        <f t="shared" si="12"/>
        <v>Verona</v>
      </c>
      <c r="E36" s="71"/>
      <c r="F36" s="67">
        <f>IF('Inserisci Voti'!D29="","",'Inserisci Voti'!D29)</f>
      </c>
      <c r="G36" s="67">
        <f>IF('Inserisci Voti'!E29="","",'Inserisci Voti'!E29)</f>
      </c>
      <c r="H36" s="67">
        <f>IF('Inserisci Voti'!F29="","",'Inserisci Voti'!F29)</f>
      </c>
      <c r="I36" s="67">
        <f>IF('Inserisci Voti'!G29="","",'Inserisci Voti'!G29)</f>
      </c>
      <c r="J36" s="67">
        <f>IF('Inserisci Voti'!H29="","",'Inserisci Voti'!H29)</f>
      </c>
      <c r="K36" s="67">
        <f>IF('Inserisci Voti'!I29="","",'Inserisci Voti'!I29)</f>
      </c>
      <c r="L36" s="67">
        <f>IF('Inserisci Voti'!J29="","",'Inserisci Voti'!J29)</f>
      </c>
      <c r="M36" s="72">
        <f>IF('Inserisci Voti'!K29="","",'Inserisci Voti'!K29)</f>
        <v>0</v>
      </c>
      <c r="N36" s="50"/>
      <c r="O36" s="26">
        <f t="shared" si="13"/>
        <v>0</v>
      </c>
      <c r="P36" s="110"/>
      <c r="Q36" s="26" t="e">
        <f t="shared" si="14"/>
        <v>#N/A</v>
      </c>
      <c r="R36" s="26" t="str">
        <f t="shared" si="15"/>
        <v>Verona</v>
      </c>
      <c r="S36" s="71"/>
      <c r="T36" s="98">
        <f>IF('Inserisci Voti'!D113="","",'Inserisci Voti'!D113)</f>
      </c>
      <c r="U36" s="67">
        <f>IF('Inserisci Voti'!E113="","",'Inserisci Voti'!E113)</f>
      </c>
      <c r="V36" s="67">
        <f>IF('Inserisci Voti'!F113="","",'Inserisci Voti'!F113)</f>
      </c>
      <c r="W36" s="67">
        <f>IF('Inserisci Voti'!G113="","",'Inserisci Voti'!G113)</f>
      </c>
      <c r="X36" s="67">
        <f>IF('Inserisci Voti'!H113="","",'Inserisci Voti'!H113)</f>
      </c>
      <c r="Y36" s="67">
        <f>IF('Inserisci Voti'!I113="","",'Inserisci Voti'!I113)</f>
      </c>
      <c r="Z36" s="67">
        <f>IF('Inserisci Voti'!J113="","",'Inserisci Voti'!J113)</f>
      </c>
      <c r="AA36" s="72">
        <f>IF('Inserisci Voti'!K113="","",'Inserisci Voti'!K113)</f>
        <v>0</v>
      </c>
      <c r="AR36" s="54" t="s">
        <v>52</v>
      </c>
      <c r="AS36" s="36" t="s">
        <v>418</v>
      </c>
      <c r="BH36" t="str">
        <f>IF(COUNTIF(Rose!A$2:J$41,SuperCoppa!E36)=1,"META SX",IF(COUNTIF(Rose!K$2:T$41,SuperCoppa!E36)=1,"META DX","non esiste"))</f>
        <v>non esiste</v>
      </c>
      <c r="BI36" t="str">
        <f>IF(BH36="META SX",IF(COUNTIF(Rose!A$2:E$41,SuperCoppa!E36)=1,"SSX","DSX"),IF(BH36="META DX",IF(COUNTIF(Rose!K$2:O$41,SuperCoppa!E36)=1,"SDX","DDX"),"non esiste"))</f>
        <v>non esiste</v>
      </c>
      <c r="BJ36" t="str">
        <f>IF(BI36="SSX",IF(COUNTIF(Rose!A$2:A$41,E36)=1,Rose!A$1,IF(COUNTIF(Rose!B$2:B$41,E36)=1,Rose!B$1,IF(COUNTIF(Rose!C$2:C$41,E36)=1,Rose!C$1,IF(COUNTIF(Rose!D$2:D$41,E36)=1,Rose!D$1,Rose!E$1)))),IF(BI36="DSX",IF(COUNTIF(Rose!F$2:F$41,E36)=1,Rose!F$1,IF(COUNTIF(Rose!G$2:G$41,E36)=1,Rose!G$1,IF(COUNTIF(Rose!H$2:H$41,E36)=1,Rose!H$1,IF(COUNTIF(Rose!I$2:I$41,E36)=1,Rose!I$1,Rose!J$1)))),IF(BI36="SDX",IF(COUNTIF(Rose!K$2:K$41,E36)=1,Rose!K$1,IF(COUNTIF(Rose!L$2:L$41,E36)=1,Rose!L$1,IF(COUNTIF(Rose!M$2:M$41,E36)=1,Rose!M$1,IF(COUNTIF(Rose!N$2:N$41,E36)=1,Rose!N$1,Rose!O$1)))),IF(COUNTIF(Rose!P$2:P$41,E36)=1,Rose!P$1,IF(COUNTIF(Rose!Q$2:Q$41,E36)=1,Rose!Q$1,IF(COUNTIF(Rose!R$2:R$41,E36)=1,Rose!R$1,IF(COUNTIF(Rose!S$2:S$41,E36)=1,Rose!S$1,Rose!T$1)))))))</f>
        <v>Verona</v>
      </c>
      <c r="BM36" t="str">
        <f>IF(COUNTIF(Rose!A$2:J$41,SuperCoppa!S36)=1,"META SX",IF(COUNTIF(Rose!K$2:T$41,SuperCoppa!S36)=1,"META DX","non esiste"))</f>
        <v>non esiste</v>
      </c>
      <c r="BN36" t="str">
        <f>IF(BM36="META SX",IF(COUNTIF(Rose!A$2:E$41,SuperCoppa!S36)=1,"SSX","DSX"),IF(BM36="META DX",IF(COUNTIF(Rose!K$2:O$41,SuperCoppa!S36)=1,"SDX","DDX"),"non esiste"))</f>
        <v>non esiste</v>
      </c>
      <c r="BO36" t="str">
        <f>IF(BN36="SSX",IF(COUNTIF(Rose!A$2:A$41,S36)=1,Rose!A$1,IF(COUNTIF(Rose!B$2:B$41,S36)=1,Rose!B$1,IF(COUNTIF(Rose!C$2:C$41,S36)=1,Rose!C$1,IF(COUNTIF(Rose!D$2:D$41,S36)=1,Rose!D$1,Rose!E$1)))),IF(BN36="DSX",IF(COUNTIF(Rose!F$2:F$41,S36)=1,Rose!F$1,IF(COUNTIF(Rose!G$2:G$41,S36)=1,Rose!G$1,IF(COUNTIF(Rose!H$2:H$41,S36)=1,Rose!H$1,IF(COUNTIF(Rose!I$2:I$41,S36)=1,Rose!I$1,Rose!J$1)))),IF(BN36="SDX",IF(COUNTIF(Rose!K$2:K$41,S36)=1,Rose!K$1,IF(COUNTIF(Rose!L$2:L$41,S36)=1,Rose!L$1,IF(COUNTIF(Rose!M$2:M$41,S36)=1,Rose!M$1,IF(COUNTIF(Rose!N$2:N$41,S36)=1,Rose!N$1,Rose!O$1)))),IF(COUNTIF(Rose!P$2:P$41,S36)=1,Rose!P$1,IF(COUNTIF(Rose!Q$2:Q$41,S36)=1,Rose!Q$1,IF(COUNTIF(Rose!R$2:R$41,S36)=1,Rose!R$1,IF(COUNTIF(Rose!S$2:S$41,S36)=1,Rose!S$1,Rose!T$1)))))))</f>
        <v>Verona</v>
      </c>
    </row>
    <row r="37" spans="1:67" ht="15">
      <c r="A37" s="26">
        <f t="shared" si="10"/>
        <v>0</v>
      </c>
      <c r="B37" s="110"/>
      <c r="C37" s="26" t="e">
        <f t="shared" si="11"/>
        <v>#N/A</v>
      </c>
      <c r="D37" s="26" t="str">
        <f t="shared" si="12"/>
        <v>Verona</v>
      </c>
      <c r="E37" s="71"/>
      <c r="F37" s="67">
        <f>IF('Inserisci Voti'!D30="","",'Inserisci Voti'!D30)</f>
      </c>
      <c r="G37" s="67">
        <f>IF('Inserisci Voti'!E30="","",'Inserisci Voti'!E30)</f>
      </c>
      <c r="H37" s="67">
        <f>IF('Inserisci Voti'!F30="","",'Inserisci Voti'!F30)</f>
      </c>
      <c r="I37" s="67">
        <f>IF('Inserisci Voti'!G30="","",'Inserisci Voti'!G30)</f>
      </c>
      <c r="J37" s="67">
        <f>IF('Inserisci Voti'!H30="","",'Inserisci Voti'!H30)</f>
      </c>
      <c r="K37" s="67">
        <f>IF('Inserisci Voti'!I30="","",'Inserisci Voti'!I30)</f>
      </c>
      <c r="L37" s="67">
        <f>IF('Inserisci Voti'!J30="","",'Inserisci Voti'!J30)</f>
      </c>
      <c r="M37" s="72">
        <f>IF('Inserisci Voti'!K30="","",'Inserisci Voti'!K30)</f>
        <v>0</v>
      </c>
      <c r="N37" s="50"/>
      <c r="O37" s="26">
        <f t="shared" si="13"/>
        <v>0</v>
      </c>
      <c r="P37" s="110"/>
      <c r="Q37" s="26" t="e">
        <f t="shared" si="14"/>
        <v>#N/A</v>
      </c>
      <c r="R37" s="26" t="str">
        <f t="shared" si="15"/>
        <v>Verona</v>
      </c>
      <c r="S37" s="71"/>
      <c r="T37" s="98">
        <f>IF('Inserisci Voti'!D114="","",'Inserisci Voti'!D114)</f>
      </c>
      <c r="U37" s="67">
        <f>IF('Inserisci Voti'!E114="","",'Inserisci Voti'!E114)</f>
      </c>
      <c r="V37" s="67">
        <f>IF('Inserisci Voti'!F114="","",'Inserisci Voti'!F114)</f>
      </c>
      <c r="W37" s="67">
        <f>IF('Inserisci Voti'!G114="","",'Inserisci Voti'!G114)</f>
      </c>
      <c r="X37" s="67">
        <f>IF('Inserisci Voti'!H114="","",'Inserisci Voti'!H114)</f>
      </c>
      <c r="Y37" s="67">
        <f>IF('Inserisci Voti'!I114="","",'Inserisci Voti'!I114)</f>
      </c>
      <c r="Z37" s="67">
        <f>IF('Inserisci Voti'!J114="","",'Inserisci Voti'!J114)</f>
      </c>
      <c r="AA37" s="72">
        <f>IF('Inserisci Voti'!K114="","",'Inserisci Voti'!K114)</f>
        <v>0</v>
      </c>
      <c r="AR37" s="54" t="s">
        <v>51</v>
      </c>
      <c r="AS37" s="36" t="s">
        <v>436</v>
      </c>
      <c r="BH37" t="str">
        <f>IF(COUNTIF(Rose!A$2:J$41,SuperCoppa!E37)=1,"META SX",IF(COUNTIF(Rose!K$2:T$41,SuperCoppa!E37)=1,"META DX","non esiste"))</f>
        <v>non esiste</v>
      </c>
      <c r="BI37" t="str">
        <f>IF(BH37="META SX",IF(COUNTIF(Rose!A$2:E$41,SuperCoppa!E37)=1,"SSX","DSX"),IF(BH37="META DX",IF(COUNTIF(Rose!K$2:O$41,SuperCoppa!E37)=1,"SDX","DDX"),"non esiste"))</f>
        <v>non esiste</v>
      </c>
      <c r="BJ37" t="str">
        <f>IF(BI37="SSX",IF(COUNTIF(Rose!A$2:A$41,E37)=1,Rose!A$1,IF(COUNTIF(Rose!B$2:B$41,E37)=1,Rose!B$1,IF(COUNTIF(Rose!C$2:C$41,E37)=1,Rose!C$1,IF(COUNTIF(Rose!D$2:D$41,E37)=1,Rose!D$1,Rose!E$1)))),IF(BI37="DSX",IF(COUNTIF(Rose!F$2:F$41,E37)=1,Rose!F$1,IF(COUNTIF(Rose!G$2:G$41,E37)=1,Rose!G$1,IF(COUNTIF(Rose!H$2:H$41,E37)=1,Rose!H$1,IF(COUNTIF(Rose!I$2:I$41,E37)=1,Rose!I$1,Rose!J$1)))),IF(BI37="SDX",IF(COUNTIF(Rose!K$2:K$41,E37)=1,Rose!K$1,IF(COUNTIF(Rose!L$2:L$41,E37)=1,Rose!L$1,IF(COUNTIF(Rose!M$2:M$41,E37)=1,Rose!M$1,IF(COUNTIF(Rose!N$2:N$41,E37)=1,Rose!N$1,Rose!O$1)))),IF(COUNTIF(Rose!P$2:P$41,E37)=1,Rose!P$1,IF(COUNTIF(Rose!Q$2:Q$41,E37)=1,Rose!Q$1,IF(COUNTIF(Rose!R$2:R$41,E37)=1,Rose!R$1,IF(COUNTIF(Rose!S$2:S$41,E37)=1,Rose!S$1,Rose!T$1)))))))</f>
        <v>Verona</v>
      </c>
      <c r="BM37" t="str">
        <f>IF(COUNTIF(Rose!A$2:J$41,SuperCoppa!S37)=1,"META SX",IF(COUNTIF(Rose!K$2:T$41,SuperCoppa!S37)=1,"META DX","non esiste"))</f>
        <v>non esiste</v>
      </c>
      <c r="BN37" t="str">
        <f>IF(BM37="META SX",IF(COUNTIF(Rose!A$2:E$41,SuperCoppa!S37)=1,"SSX","DSX"),IF(BM37="META DX",IF(COUNTIF(Rose!K$2:O$41,SuperCoppa!S37)=1,"SDX","DDX"),"non esiste"))</f>
        <v>non esiste</v>
      </c>
      <c r="BO37" t="str">
        <f>IF(BN37="SSX",IF(COUNTIF(Rose!A$2:A$41,S37)=1,Rose!A$1,IF(COUNTIF(Rose!B$2:B$41,S37)=1,Rose!B$1,IF(COUNTIF(Rose!C$2:C$41,S37)=1,Rose!C$1,IF(COUNTIF(Rose!D$2:D$41,S37)=1,Rose!D$1,Rose!E$1)))),IF(BN37="DSX",IF(COUNTIF(Rose!F$2:F$41,S37)=1,Rose!F$1,IF(COUNTIF(Rose!G$2:G$41,S37)=1,Rose!G$1,IF(COUNTIF(Rose!H$2:H$41,S37)=1,Rose!H$1,IF(COUNTIF(Rose!I$2:I$41,S37)=1,Rose!I$1,Rose!J$1)))),IF(BN37="SDX",IF(COUNTIF(Rose!K$2:K$41,S37)=1,Rose!K$1,IF(COUNTIF(Rose!L$2:L$41,S37)=1,Rose!L$1,IF(COUNTIF(Rose!M$2:M$41,S37)=1,Rose!M$1,IF(COUNTIF(Rose!N$2:N$41,S37)=1,Rose!N$1,Rose!O$1)))),IF(COUNTIF(Rose!P$2:P$41,S37)=1,Rose!P$1,IF(COUNTIF(Rose!Q$2:Q$41,S37)=1,Rose!Q$1,IF(COUNTIF(Rose!R$2:R$41,S37)=1,Rose!R$1,IF(COUNTIF(Rose!S$2:S$41,S37)=1,Rose!S$1,Rose!T$1)))))))</f>
        <v>Verona</v>
      </c>
    </row>
    <row r="38" spans="1:67" ht="15">
      <c r="A38" s="26">
        <f t="shared" si="10"/>
        <v>0</v>
      </c>
      <c r="B38" s="110"/>
      <c r="C38" s="26" t="e">
        <f t="shared" si="11"/>
        <v>#N/A</v>
      </c>
      <c r="D38" s="26" t="str">
        <f t="shared" si="12"/>
        <v>Verona</v>
      </c>
      <c r="E38" s="71"/>
      <c r="F38" s="67">
        <f>IF('Inserisci Voti'!D31="","",'Inserisci Voti'!D31)</f>
      </c>
      <c r="G38" s="67">
        <f>IF('Inserisci Voti'!E31="","",'Inserisci Voti'!E31)</f>
      </c>
      <c r="H38" s="67">
        <f>IF('Inserisci Voti'!F31="","",'Inserisci Voti'!F31)</f>
      </c>
      <c r="I38" s="67">
        <f>IF('Inserisci Voti'!G31="","",'Inserisci Voti'!G31)</f>
      </c>
      <c r="J38" s="67">
        <f>IF('Inserisci Voti'!H31="","",'Inserisci Voti'!H31)</f>
      </c>
      <c r="K38" s="67">
        <f>IF('Inserisci Voti'!I31="","",'Inserisci Voti'!I31)</f>
      </c>
      <c r="L38" s="67">
        <f>IF('Inserisci Voti'!J31="","",'Inserisci Voti'!J31)</f>
      </c>
      <c r="M38" s="72">
        <f>IF('Inserisci Voti'!K31="","",'Inserisci Voti'!K31)</f>
        <v>0</v>
      </c>
      <c r="N38" s="50"/>
      <c r="O38" s="26">
        <f t="shared" si="13"/>
        <v>0</v>
      </c>
      <c r="P38" s="110"/>
      <c r="Q38" s="26" t="e">
        <f t="shared" si="14"/>
        <v>#N/A</v>
      </c>
      <c r="R38" s="26" t="str">
        <f t="shared" si="15"/>
        <v>Verona</v>
      </c>
      <c r="S38" s="71"/>
      <c r="T38" s="98">
        <f>IF('Inserisci Voti'!D115="","",'Inserisci Voti'!D115)</f>
      </c>
      <c r="U38" s="67">
        <f>IF('Inserisci Voti'!E115="","",'Inserisci Voti'!E115)</f>
      </c>
      <c r="V38" s="67">
        <f>IF('Inserisci Voti'!F115="","",'Inserisci Voti'!F115)</f>
      </c>
      <c r="W38" s="67">
        <f>IF('Inserisci Voti'!G115="","",'Inserisci Voti'!G115)</f>
      </c>
      <c r="X38" s="67">
        <f>IF('Inserisci Voti'!H115="","",'Inserisci Voti'!H115)</f>
      </c>
      <c r="Y38" s="67">
        <f>IF('Inserisci Voti'!I115="","",'Inserisci Voti'!I115)</f>
      </c>
      <c r="Z38" s="67">
        <f>IF('Inserisci Voti'!J115="","",'Inserisci Voti'!J115)</f>
      </c>
      <c r="AA38" s="72">
        <f>IF('Inserisci Voti'!K115="","",'Inserisci Voti'!K115)</f>
        <v>0</v>
      </c>
      <c r="AR38" s="54" t="s">
        <v>52</v>
      </c>
      <c r="AS38" s="36" t="s">
        <v>459</v>
      </c>
      <c r="BH38" t="str">
        <f>IF(COUNTIF(Rose!A$2:J$41,SuperCoppa!E38)=1,"META SX",IF(COUNTIF(Rose!K$2:T$41,SuperCoppa!E38)=1,"META DX","non esiste"))</f>
        <v>non esiste</v>
      </c>
      <c r="BI38" t="str">
        <f>IF(BH38="META SX",IF(COUNTIF(Rose!A$2:E$41,SuperCoppa!E38)=1,"SSX","DSX"),IF(BH38="META DX",IF(COUNTIF(Rose!K$2:O$41,SuperCoppa!E38)=1,"SDX","DDX"),"non esiste"))</f>
        <v>non esiste</v>
      </c>
      <c r="BJ38" t="str">
        <f>IF(BI38="SSX",IF(COUNTIF(Rose!A$2:A$41,E38)=1,Rose!A$1,IF(COUNTIF(Rose!B$2:B$41,E38)=1,Rose!B$1,IF(COUNTIF(Rose!C$2:C$41,E38)=1,Rose!C$1,IF(COUNTIF(Rose!D$2:D$41,E38)=1,Rose!D$1,Rose!E$1)))),IF(BI38="DSX",IF(COUNTIF(Rose!F$2:F$41,E38)=1,Rose!F$1,IF(COUNTIF(Rose!G$2:G$41,E38)=1,Rose!G$1,IF(COUNTIF(Rose!H$2:H$41,E38)=1,Rose!H$1,IF(COUNTIF(Rose!I$2:I$41,E38)=1,Rose!I$1,Rose!J$1)))),IF(BI38="SDX",IF(COUNTIF(Rose!K$2:K$41,E38)=1,Rose!K$1,IF(COUNTIF(Rose!L$2:L$41,E38)=1,Rose!L$1,IF(COUNTIF(Rose!M$2:M$41,E38)=1,Rose!M$1,IF(COUNTIF(Rose!N$2:N$41,E38)=1,Rose!N$1,Rose!O$1)))),IF(COUNTIF(Rose!P$2:P$41,E38)=1,Rose!P$1,IF(COUNTIF(Rose!Q$2:Q$41,E38)=1,Rose!Q$1,IF(COUNTIF(Rose!R$2:R$41,E38)=1,Rose!R$1,IF(COUNTIF(Rose!S$2:S$41,E38)=1,Rose!S$1,Rose!T$1)))))))</f>
        <v>Verona</v>
      </c>
      <c r="BM38" t="str">
        <f>IF(COUNTIF(Rose!A$2:J$41,SuperCoppa!S38)=1,"META SX",IF(COUNTIF(Rose!K$2:T$41,SuperCoppa!S38)=1,"META DX","non esiste"))</f>
        <v>non esiste</v>
      </c>
      <c r="BN38" t="str">
        <f>IF(BM38="META SX",IF(COUNTIF(Rose!A$2:E$41,SuperCoppa!S38)=1,"SSX","DSX"),IF(BM38="META DX",IF(COUNTIF(Rose!K$2:O$41,SuperCoppa!S38)=1,"SDX","DDX"),"non esiste"))</f>
        <v>non esiste</v>
      </c>
      <c r="BO38" t="str">
        <f>IF(BN38="SSX",IF(COUNTIF(Rose!A$2:A$41,S38)=1,Rose!A$1,IF(COUNTIF(Rose!B$2:B$41,S38)=1,Rose!B$1,IF(COUNTIF(Rose!C$2:C$41,S38)=1,Rose!C$1,IF(COUNTIF(Rose!D$2:D$41,S38)=1,Rose!D$1,Rose!E$1)))),IF(BN38="DSX",IF(COUNTIF(Rose!F$2:F$41,S38)=1,Rose!F$1,IF(COUNTIF(Rose!G$2:G$41,S38)=1,Rose!G$1,IF(COUNTIF(Rose!H$2:H$41,S38)=1,Rose!H$1,IF(COUNTIF(Rose!I$2:I$41,S38)=1,Rose!I$1,Rose!J$1)))),IF(BN38="SDX",IF(COUNTIF(Rose!K$2:K$41,S38)=1,Rose!K$1,IF(COUNTIF(Rose!L$2:L$41,S38)=1,Rose!L$1,IF(COUNTIF(Rose!M$2:M$41,S38)=1,Rose!M$1,IF(COUNTIF(Rose!N$2:N$41,S38)=1,Rose!N$1,Rose!O$1)))),IF(COUNTIF(Rose!P$2:P$41,S38)=1,Rose!P$1,IF(COUNTIF(Rose!Q$2:Q$41,S38)=1,Rose!Q$1,IF(COUNTIF(Rose!R$2:R$41,S38)=1,Rose!R$1,IF(COUNTIF(Rose!S$2:S$41,S38)=1,Rose!S$1,Rose!T$1)))))))</f>
        <v>Verona</v>
      </c>
    </row>
    <row r="39" spans="1:67" ht="15">
      <c r="A39" s="26">
        <f t="shared" si="10"/>
        <v>0</v>
      </c>
      <c r="B39" s="110"/>
      <c r="C39" s="26" t="e">
        <f t="shared" si="11"/>
        <v>#N/A</v>
      </c>
      <c r="D39" s="26" t="str">
        <f t="shared" si="12"/>
        <v>Verona</v>
      </c>
      <c r="E39" s="71"/>
      <c r="F39" s="67">
        <f>IF('Inserisci Voti'!D32="","",'Inserisci Voti'!D32)</f>
      </c>
      <c r="G39" s="67">
        <f>IF('Inserisci Voti'!E32="","",'Inserisci Voti'!E32)</f>
      </c>
      <c r="H39" s="67">
        <f>IF('Inserisci Voti'!F32="","",'Inserisci Voti'!F32)</f>
      </c>
      <c r="I39" s="67">
        <f>IF('Inserisci Voti'!G32="","",'Inserisci Voti'!G32)</f>
      </c>
      <c r="J39" s="67">
        <f>IF('Inserisci Voti'!H32="","",'Inserisci Voti'!H32)</f>
      </c>
      <c r="K39" s="67">
        <f>IF('Inserisci Voti'!I32="","",'Inserisci Voti'!I32)</f>
      </c>
      <c r="L39" s="67">
        <f>IF('Inserisci Voti'!J32="","",'Inserisci Voti'!J32)</f>
      </c>
      <c r="M39" s="72">
        <f>IF('Inserisci Voti'!K32="","",'Inserisci Voti'!K32)</f>
        <v>0</v>
      </c>
      <c r="N39" s="50"/>
      <c r="O39" s="26">
        <f t="shared" si="13"/>
        <v>0</v>
      </c>
      <c r="P39" s="110"/>
      <c r="Q39" s="26" t="e">
        <f t="shared" si="14"/>
        <v>#N/A</v>
      </c>
      <c r="R39" s="26" t="str">
        <f t="shared" si="15"/>
        <v>Verona</v>
      </c>
      <c r="S39" s="71"/>
      <c r="T39" s="98">
        <f>IF('Inserisci Voti'!D116="","",'Inserisci Voti'!D116)</f>
      </c>
      <c r="U39" s="67">
        <f>IF('Inserisci Voti'!E116="","",'Inserisci Voti'!E116)</f>
      </c>
      <c r="V39" s="67">
        <f>IF('Inserisci Voti'!F116="","",'Inserisci Voti'!F116)</f>
      </c>
      <c r="W39" s="67">
        <f>IF('Inserisci Voti'!G116="","",'Inserisci Voti'!G116)</f>
      </c>
      <c r="X39" s="67">
        <f>IF('Inserisci Voti'!H116="","",'Inserisci Voti'!H116)</f>
      </c>
      <c r="Y39" s="67">
        <f>IF('Inserisci Voti'!I116="","",'Inserisci Voti'!I116)</f>
      </c>
      <c r="Z39" s="67">
        <f>IF('Inserisci Voti'!J116="","",'Inserisci Voti'!J116)</f>
      </c>
      <c r="AA39" s="72">
        <f>IF('Inserisci Voti'!K116="","",'Inserisci Voti'!K116)</f>
        <v>0</v>
      </c>
      <c r="AR39" s="4" t="s">
        <v>50</v>
      </c>
      <c r="AS39" s="36" t="s">
        <v>453</v>
      </c>
      <c r="BH39" t="str">
        <f>IF(COUNTIF(Rose!A$2:J$41,SuperCoppa!E39)=1,"META SX",IF(COUNTIF(Rose!K$2:T$41,SuperCoppa!E39)=1,"META DX","non esiste"))</f>
        <v>non esiste</v>
      </c>
      <c r="BI39" t="str">
        <f>IF(BH39="META SX",IF(COUNTIF(Rose!A$2:E$41,SuperCoppa!E39)=1,"SSX","DSX"),IF(BH39="META DX",IF(COUNTIF(Rose!K$2:O$41,SuperCoppa!E39)=1,"SDX","DDX"),"non esiste"))</f>
        <v>non esiste</v>
      </c>
      <c r="BJ39" t="str">
        <f>IF(BI39="SSX",IF(COUNTIF(Rose!A$2:A$41,E39)=1,Rose!A$1,IF(COUNTIF(Rose!B$2:B$41,E39)=1,Rose!B$1,IF(COUNTIF(Rose!C$2:C$41,E39)=1,Rose!C$1,IF(COUNTIF(Rose!D$2:D$41,E39)=1,Rose!D$1,Rose!E$1)))),IF(BI39="DSX",IF(COUNTIF(Rose!F$2:F$41,E39)=1,Rose!F$1,IF(COUNTIF(Rose!G$2:G$41,E39)=1,Rose!G$1,IF(COUNTIF(Rose!H$2:H$41,E39)=1,Rose!H$1,IF(COUNTIF(Rose!I$2:I$41,E39)=1,Rose!I$1,Rose!J$1)))),IF(BI39="SDX",IF(COUNTIF(Rose!K$2:K$41,E39)=1,Rose!K$1,IF(COUNTIF(Rose!L$2:L$41,E39)=1,Rose!L$1,IF(COUNTIF(Rose!M$2:M$41,E39)=1,Rose!M$1,IF(COUNTIF(Rose!N$2:N$41,E39)=1,Rose!N$1,Rose!O$1)))),IF(COUNTIF(Rose!P$2:P$41,E39)=1,Rose!P$1,IF(COUNTIF(Rose!Q$2:Q$41,E39)=1,Rose!Q$1,IF(COUNTIF(Rose!R$2:R$41,E39)=1,Rose!R$1,IF(COUNTIF(Rose!S$2:S$41,E39)=1,Rose!S$1,Rose!T$1)))))))</f>
        <v>Verona</v>
      </c>
      <c r="BM39" t="str">
        <f>IF(COUNTIF(Rose!A$2:J$41,SuperCoppa!S39)=1,"META SX",IF(COUNTIF(Rose!K$2:T$41,SuperCoppa!S39)=1,"META DX","non esiste"))</f>
        <v>non esiste</v>
      </c>
      <c r="BN39" t="str">
        <f>IF(BM39="META SX",IF(COUNTIF(Rose!A$2:E$41,SuperCoppa!S39)=1,"SSX","DSX"),IF(BM39="META DX",IF(COUNTIF(Rose!K$2:O$41,SuperCoppa!S39)=1,"SDX","DDX"),"non esiste"))</f>
        <v>non esiste</v>
      </c>
      <c r="BO39" t="str">
        <f>IF(BN39="SSX",IF(COUNTIF(Rose!A$2:A$41,S39)=1,Rose!A$1,IF(COUNTIF(Rose!B$2:B$41,S39)=1,Rose!B$1,IF(COUNTIF(Rose!C$2:C$41,S39)=1,Rose!C$1,IF(COUNTIF(Rose!D$2:D$41,S39)=1,Rose!D$1,Rose!E$1)))),IF(BN39="DSX",IF(COUNTIF(Rose!F$2:F$41,S39)=1,Rose!F$1,IF(COUNTIF(Rose!G$2:G$41,S39)=1,Rose!G$1,IF(COUNTIF(Rose!H$2:H$41,S39)=1,Rose!H$1,IF(COUNTIF(Rose!I$2:I$41,S39)=1,Rose!I$1,Rose!J$1)))),IF(BN39="SDX",IF(COUNTIF(Rose!K$2:K$41,S39)=1,Rose!K$1,IF(COUNTIF(Rose!L$2:L$41,S39)=1,Rose!L$1,IF(COUNTIF(Rose!M$2:M$41,S39)=1,Rose!M$1,IF(COUNTIF(Rose!N$2:N$41,S39)=1,Rose!N$1,Rose!O$1)))),IF(COUNTIF(Rose!P$2:P$41,S39)=1,Rose!P$1,IF(COUNTIF(Rose!Q$2:Q$41,S39)=1,Rose!Q$1,IF(COUNTIF(Rose!R$2:R$41,S39)=1,Rose!R$1,IF(COUNTIF(Rose!S$2:S$41,S39)=1,Rose!S$1,Rose!T$1)))))))</f>
        <v>Verona</v>
      </c>
    </row>
    <row r="40" spans="1:67" ht="15">
      <c r="A40" s="26">
        <f t="shared" si="10"/>
        <v>0</v>
      </c>
      <c r="B40" s="110"/>
      <c r="C40" s="26" t="e">
        <f t="shared" si="11"/>
        <v>#N/A</v>
      </c>
      <c r="D40" s="26" t="str">
        <f t="shared" si="12"/>
        <v>Verona</v>
      </c>
      <c r="E40" s="71"/>
      <c r="F40" s="67">
        <f>IF('Inserisci Voti'!D33="","",'Inserisci Voti'!D33)</f>
      </c>
      <c r="G40" s="67">
        <f>IF('Inserisci Voti'!E33="","",'Inserisci Voti'!E33)</f>
      </c>
      <c r="H40" s="67">
        <f>IF('Inserisci Voti'!F33="","",'Inserisci Voti'!F33)</f>
      </c>
      <c r="I40" s="67">
        <f>IF('Inserisci Voti'!G33="","",'Inserisci Voti'!G33)</f>
      </c>
      <c r="J40" s="67">
        <f>IF('Inserisci Voti'!H33="","",'Inserisci Voti'!H33)</f>
      </c>
      <c r="K40" s="67">
        <f>IF('Inserisci Voti'!I33="","",'Inserisci Voti'!I33)</f>
      </c>
      <c r="L40" s="67">
        <f>IF('Inserisci Voti'!J33="","",'Inserisci Voti'!J33)</f>
      </c>
      <c r="M40" s="72">
        <f>IF('Inserisci Voti'!K33="","",'Inserisci Voti'!K33)</f>
        <v>0</v>
      </c>
      <c r="N40" s="50"/>
      <c r="O40" s="26">
        <f t="shared" si="13"/>
        <v>0</v>
      </c>
      <c r="P40" s="110"/>
      <c r="Q40" s="26" t="e">
        <f t="shared" si="14"/>
        <v>#N/A</v>
      </c>
      <c r="R40" s="26" t="str">
        <f t="shared" si="15"/>
        <v>Verona</v>
      </c>
      <c r="S40" s="71"/>
      <c r="T40" s="98">
        <f>IF('Inserisci Voti'!D117="","",'Inserisci Voti'!D117)</f>
      </c>
      <c r="U40" s="67">
        <f>IF('Inserisci Voti'!E117="","",'Inserisci Voti'!E117)</f>
      </c>
      <c r="V40" s="67">
        <f>IF('Inserisci Voti'!F117="","",'Inserisci Voti'!F117)</f>
      </c>
      <c r="W40" s="67">
        <f>IF('Inserisci Voti'!G117="","",'Inserisci Voti'!G117)</f>
      </c>
      <c r="X40" s="67">
        <f>IF('Inserisci Voti'!H117="","",'Inserisci Voti'!H117)</f>
      </c>
      <c r="Y40" s="67">
        <f>IF('Inserisci Voti'!I117="","",'Inserisci Voti'!I117)</f>
      </c>
      <c r="Z40" s="67">
        <f>IF('Inserisci Voti'!J117="","",'Inserisci Voti'!J117)</f>
      </c>
      <c r="AA40" s="72">
        <f>IF('Inserisci Voti'!K117="","",'Inserisci Voti'!K117)</f>
        <v>0</v>
      </c>
      <c r="AR40" s="54" t="s">
        <v>51</v>
      </c>
      <c r="AS40" s="36" t="s">
        <v>433</v>
      </c>
      <c r="BH40" t="str">
        <f>IF(COUNTIF(Rose!A$2:J$41,SuperCoppa!E40)=1,"META SX",IF(COUNTIF(Rose!K$2:T$41,SuperCoppa!E40)=1,"META DX","non esiste"))</f>
        <v>non esiste</v>
      </c>
      <c r="BI40" t="str">
        <f>IF(BH40="META SX",IF(COUNTIF(Rose!A$2:E$41,SuperCoppa!E40)=1,"SSX","DSX"),IF(BH40="META DX",IF(COUNTIF(Rose!K$2:O$41,SuperCoppa!E40)=1,"SDX","DDX"),"non esiste"))</f>
        <v>non esiste</v>
      </c>
      <c r="BJ40" t="str">
        <f>IF(BI40="SSX",IF(COUNTIF(Rose!A$2:A$41,E40)=1,Rose!A$1,IF(COUNTIF(Rose!B$2:B$41,E40)=1,Rose!B$1,IF(COUNTIF(Rose!C$2:C$41,E40)=1,Rose!C$1,IF(COUNTIF(Rose!D$2:D$41,E40)=1,Rose!D$1,Rose!E$1)))),IF(BI40="DSX",IF(COUNTIF(Rose!F$2:F$41,E40)=1,Rose!F$1,IF(COUNTIF(Rose!G$2:G$41,E40)=1,Rose!G$1,IF(COUNTIF(Rose!H$2:H$41,E40)=1,Rose!H$1,IF(COUNTIF(Rose!I$2:I$41,E40)=1,Rose!I$1,Rose!J$1)))),IF(BI40="SDX",IF(COUNTIF(Rose!K$2:K$41,E40)=1,Rose!K$1,IF(COUNTIF(Rose!L$2:L$41,E40)=1,Rose!L$1,IF(COUNTIF(Rose!M$2:M$41,E40)=1,Rose!M$1,IF(COUNTIF(Rose!N$2:N$41,E40)=1,Rose!N$1,Rose!O$1)))),IF(COUNTIF(Rose!P$2:P$41,E40)=1,Rose!P$1,IF(COUNTIF(Rose!Q$2:Q$41,E40)=1,Rose!Q$1,IF(COUNTIF(Rose!R$2:R$41,E40)=1,Rose!R$1,IF(COUNTIF(Rose!S$2:S$41,E40)=1,Rose!S$1,Rose!T$1)))))))</f>
        <v>Verona</v>
      </c>
      <c r="BM40" t="str">
        <f>IF(COUNTIF(Rose!A$2:J$41,SuperCoppa!S40)=1,"META SX",IF(COUNTIF(Rose!K$2:T$41,SuperCoppa!S40)=1,"META DX","non esiste"))</f>
        <v>non esiste</v>
      </c>
      <c r="BN40" t="str">
        <f>IF(BM40="META SX",IF(COUNTIF(Rose!A$2:E$41,SuperCoppa!S40)=1,"SSX","DSX"),IF(BM40="META DX",IF(COUNTIF(Rose!K$2:O$41,SuperCoppa!S40)=1,"SDX","DDX"),"non esiste"))</f>
        <v>non esiste</v>
      </c>
      <c r="BO40" t="str">
        <f>IF(BN40="SSX",IF(COUNTIF(Rose!A$2:A$41,S40)=1,Rose!A$1,IF(COUNTIF(Rose!B$2:B$41,S40)=1,Rose!B$1,IF(COUNTIF(Rose!C$2:C$41,S40)=1,Rose!C$1,IF(COUNTIF(Rose!D$2:D$41,S40)=1,Rose!D$1,Rose!E$1)))),IF(BN40="DSX",IF(COUNTIF(Rose!F$2:F$41,S40)=1,Rose!F$1,IF(COUNTIF(Rose!G$2:G$41,S40)=1,Rose!G$1,IF(COUNTIF(Rose!H$2:H$41,S40)=1,Rose!H$1,IF(COUNTIF(Rose!I$2:I$41,S40)=1,Rose!I$1,Rose!J$1)))),IF(BN40="SDX",IF(COUNTIF(Rose!K$2:K$41,S40)=1,Rose!K$1,IF(COUNTIF(Rose!L$2:L$41,S40)=1,Rose!L$1,IF(COUNTIF(Rose!M$2:M$41,S40)=1,Rose!M$1,IF(COUNTIF(Rose!N$2:N$41,S40)=1,Rose!N$1,Rose!O$1)))),IF(COUNTIF(Rose!P$2:P$41,S40)=1,Rose!P$1,IF(COUNTIF(Rose!Q$2:Q$41,S40)=1,Rose!Q$1,IF(COUNTIF(Rose!R$2:R$41,S40)=1,Rose!R$1,IF(COUNTIF(Rose!S$2:S$41,S40)=1,Rose!S$1,Rose!T$1)))))))</f>
        <v>Verona</v>
      </c>
    </row>
    <row r="41" spans="1:67" ht="15.75">
      <c r="A41" s="125" t="s">
        <v>133</v>
      </c>
      <c r="B41" s="125"/>
      <c r="C41" s="125"/>
      <c r="D41" s="29" t="s">
        <v>31</v>
      </c>
      <c r="E41" s="73" t="s">
        <v>0</v>
      </c>
      <c r="F41" s="61" t="s">
        <v>12</v>
      </c>
      <c r="G41" s="62"/>
      <c r="H41" s="63">
        <f>11-COUNT(F30:F40)</f>
        <v>11</v>
      </c>
      <c r="I41" s="62"/>
      <c r="J41" s="62"/>
      <c r="K41" s="64" t="s">
        <v>7</v>
      </c>
      <c r="L41" s="62"/>
      <c r="M41" s="74">
        <v>0</v>
      </c>
      <c r="N41" s="50"/>
      <c r="O41" s="125" t="s">
        <v>133</v>
      </c>
      <c r="P41" s="125"/>
      <c r="Q41" s="125"/>
      <c r="R41" s="29" t="s">
        <v>31</v>
      </c>
      <c r="S41" s="73" t="s">
        <v>0</v>
      </c>
      <c r="T41" s="61" t="s">
        <v>12</v>
      </c>
      <c r="U41" s="62"/>
      <c r="V41" s="63">
        <f>11-COUNT(T30:T40)</f>
        <v>11</v>
      </c>
      <c r="W41" s="62"/>
      <c r="X41" s="62"/>
      <c r="Y41" s="62"/>
      <c r="Z41" s="62"/>
      <c r="AA41" s="84"/>
      <c r="AR41" s="54" t="s">
        <v>52</v>
      </c>
      <c r="AS41" s="36" t="s">
        <v>460</v>
      </c>
      <c r="BH41" s="34" t="str">
        <f>IF(COUNTIF(Rose!A$2:J$41,SuperCoppa!E41)=1,"META SX",IF(COUNTIF(Rose!K$2:T$41,SuperCoppa!E41)=1,"META DX","non esiste"))</f>
        <v>non esiste</v>
      </c>
      <c r="BI41" s="34" t="str">
        <f>IF(BH41="META SX",IF(COUNTIF(Rose!A$2:E$41,SuperCoppa!E41)=1,"SSX","DSX"),IF(BH41="META DX",IF(COUNTIF(Rose!K$2:O$41,SuperCoppa!E41)=1,"SDX","DDX"),"non esiste"))</f>
        <v>non esiste</v>
      </c>
      <c r="BJ41" s="34" t="str">
        <f>IF(BI41="SSX",IF(COUNTIF(Rose!A$2:A$41,E41)=1,Rose!A$1,IF(COUNTIF(Rose!B$2:B$41,E41)=1,Rose!B$1,IF(COUNTIF(Rose!C$2:C$41,E41)=1,Rose!C$1,IF(COUNTIF(Rose!D$2:D$41,E41)=1,Rose!D$1,Rose!E$1)))),IF(BI41="DSX",IF(COUNTIF(Rose!F$2:F$41,E41)=1,Rose!F$1,IF(COUNTIF(Rose!G$2:G$41,E41)=1,Rose!G$1,IF(COUNTIF(Rose!H$2:H$41,E41)=1,Rose!H$1,IF(COUNTIF(Rose!I$2:I$41,E41)=1,Rose!I$1,Rose!J$1)))),IF(BI41="SDX",IF(COUNTIF(Rose!K$2:K$41,E41)=1,Rose!K$1,IF(COUNTIF(Rose!L$2:L$41,E41)=1,Rose!L$1,IF(COUNTIF(Rose!M$2:M$41,E41)=1,Rose!M$1,IF(COUNTIF(Rose!N$2:N$41,E41)=1,Rose!N$1,Rose!O$1)))),IF(COUNTIF(Rose!P$2:P$41,E41)=1,Rose!P$1,IF(COUNTIF(Rose!Q$2:Q$41,E41)=1,Rose!Q$1,IF(COUNTIF(Rose!R$2:R$41,E41)=1,Rose!R$1,IF(COUNTIF(Rose!S$2:S$41,E41)=1,Rose!S$1,Rose!T$1)))))))</f>
        <v>Verona</v>
      </c>
      <c r="BK41" s="34"/>
      <c r="BL41" s="34"/>
      <c r="BM41" s="34" t="str">
        <f>IF(COUNTIF(Rose!A$2:J$41,SuperCoppa!S41)=1,"META SX",IF(COUNTIF(Rose!K$2:T$41,SuperCoppa!S41)=1,"META DX","non esiste"))</f>
        <v>non esiste</v>
      </c>
      <c r="BN41" s="34" t="str">
        <f>IF(BM41="META SX",IF(COUNTIF(Rose!A$2:E$41,SuperCoppa!S41)=1,"SSX","DSX"),IF(BM41="META DX",IF(COUNTIF(Rose!K$2:O$41,SuperCoppa!S41)=1,"SDX","DDX"),"non esiste"))</f>
        <v>non esiste</v>
      </c>
      <c r="BO41" s="34" t="str">
        <f>IF(BN41="SSX",IF(COUNTIF(Rose!A$2:A$41,S41)=1,Rose!A$1,IF(COUNTIF(Rose!B$2:B$41,S41)=1,Rose!B$1,IF(COUNTIF(Rose!C$2:C$41,S41)=1,Rose!C$1,IF(COUNTIF(Rose!D$2:D$41,S41)=1,Rose!D$1,Rose!E$1)))),IF(BN41="DSX",IF(COUNTIF(Rose!F$2:F$41,S41)=1,Rose!F$1,IF(COUNTIF(Rose!G$2:G$41,S41)=1,Rose!G$1,IF(COUNTIF(Rose!H$2:H$41,S41)=1,Rose!H$1,IF(COUNTIF(Rose!I$2:I$41,S41)=1,Rose!I$1,Rose!J$1)))),IF(BN41="SDX",IF(COUNTIF(Rose!K$2:K$41,S41)=1,Rose!K$1,IF(COUNTIF(Rose!L$2:L$41,S41)=1,Rose!L$1,IF(COUNTIF(Rose!M$2:M$41,S41)=1,Rose!M$1,IF(COUNTIF(Rose!N$2:N$41,S41)=1,Rose!N$1,Rose!O$1)))),IF(COUNTIF(Rose!P$2:P$41,S41)=1,Rose!P$1,IF(COUNTIF(Rose!Q$2:Q$41,S41)=1,Rose!Q$1,IF(COUNTIF(Rose!R$2:R$41,S41)=1,Rose!R$1,IF(COUNTIF(Rose!S$2:S$41,S41)=1,Rose!S$1,Rose!T$1)))))))</f>
        <v>Verona</v>
      </c>
    </row>
    <row r="42" spans="1:67" ht="15">
      <c r="A42" s="26">
        <f aca="true" t="shared" si="16" ref="A42:A48">IF(COUNTIF(AG$3:AG$6,E$28)=1,IF(E$28=AS$2,COUNTIF(AS$3:AS$32,E42),IF(E$28=AS$33,COUNTIF(AS$34:AS$62,E42),IF(E$28=AS$63,COUNTIF(AS$64:AS$92,E42),COUNTIF(AS$94:AS$122,E42)))),IF(E$28=AS$123,COUNTIF(AS$124:AS$152,E42),IF(E$28=AS$153,COUNTIF(AS$154:AS$182,E42),IF(E$28=AS$183,COUNTIF(AS$184:AS$212,E42),COUNTIF(AS$214:AS$242,E42)))))</f>
        <v>0</v>
      </c>
      <c r="B42" s="111"/>
      <c r="C42" s="26" t="e">
        <f aca="true" t="shared" si="17" ref="C42:C48">IF(COUNTIF(AG$3:AG$6,E$28)=1,IF(AND(E$28=AS$2,COUNTIF(AS$3:AS$32,E42)=1),LOOKUP(E42,AS$3:AS$32,AR$3:AR$32),IF(AND(E$28=AS$33,COUNTIF(AS$34:AS$62,E42)=1),LOOKUP(E42,AS$34:AS$62,AR$34:AR$62),IF(AND(E$28=AS$63,COUNTIF(AS$64:AS$92,E42)=1),LOOKUP(E42,AS$64:AS$92,AR$64:AR$92),LOOKUP(E42,AS$94:AS$122,AR$94:AR$122)))),IF(AND(E$28=AS$123,COUNTIF(AS$124:AS$152,E42)=1),LOOKUP(E42,AS$124:AS$152,AR$124:AR$152),IF(AND(E$28=AS$153,COUNTIF(AS$154:AS$182,E42)=1),LOOKUP(E42,AS$154:AS$182,AR$154:AR$182),IF(AND(E$28=AS$183,COUNTIF(AS$184:AS$212,E42)=1),LOOKUP(E42,AS$184:AS$212,AR$184:AR$212),LOOKUP(E42,AS$214:AS$242,AR$214:AR$242)))))</f>
        <v>#N/A</v>
      </c>
      <c r="D42" s="26" t="str">
        <f t="shared" si="12"/>
        <v>Verona</v>
      </c>
      <c r="E42" s="71"/>
      <c r="F42" s="67">
        <f>IF('Inserisci Voti'!D35="","",'Inserisci Voti'!D35)</f>
      </c>
      <c r="G42" s="67">
        <f>IF('Inserisci Voti'!E35="","",'Inserisci Voti'!E35)</f>
      </c>
      <c r="H42" s="67">
        <f>IF('Inserisci Voti'!F35="","",'Inserisci Voti'!F35)</f>
      </c>
      <c r="I42" s="67">
        <f>IF('Inserisci Voti'!G35="","",'Inserisci Voti'!G35)</f>
      </c>
      <c r="J42" s="67">
        <f>IF('Inserisci Voti'!H35="","",'Inserisci Voti'!H35)</f>
      </c>
      <c r="K42" s="67">
        <f>IF('Inserisci Voti'!I35="","",'Inserisci Voti'!I35)</f>
      </c>
      <c r="L42" s="67">
        <f>IF('Inserisci Voti'!J35="","",'Inserisci Voti'!J35)</f>
      </c>
      <c r="M42" s="72">
        <f>IF('Inserisci Voti'!K35="","",'Inserisci Voti'!K35)</f>
        <v>0</v>
      </c>
      <c r="N42" s="50"/>
      <c r="O42" s="26">
        <f aca="true" t="shared" si="18" ref="O42:O48">IF(COUNTIF(AH$3:AH$6,S$28)=0,IF(S$28=AS$2,COUNTIF(AS$3:AS$32,S42),IF(S$28=AS$33,COUNTIF(AS$34:AS$62,S42),IF(S$28=AS$63,COUNTIF(AS$64:AS$92,S42),COUNTIF(AS$94:AS$122,S42)))),IF(S$28=AS$123,COUNTIF(AS$124:AS$152,S42),IF(S$28=AS$153,COUNTIF(AS$154:AS$182,S42),IF(S$28=AS$183,COUNTIF(AS$184:AS$212,S42),COUNTIF(AS$214:AS$242,S42)))))</f>
        <v>0</v>
      </c>
      <c r="P42" s="111"/>
      <c r="Q42" s="26" t="e">
        <f aca="true" t="shared" si="19" ref="Q42:Q48">IF(COUNTIF(AH$3:AH$6,S$28)=0,IF(AND(S$28=AS$2,COUNTIF(AS$3:AS$32,S42)=1),LOOKUP(S42,AS$3:AS$32,AR$3:AR$32),IF(AND(S$28=AS$33,COUNTIF(AS$34:AS$62,S42)=1),LOOKUP(S42,AS$34:AS$62,AR$34:AR$62),IF(AND(S$28=AS$63,COUNTIF(AS$64:AS$92,S42)=1),LOOKUP(S42,AS$64:AS$92,AR$64:AR$92),LOOKUP(S42,AS$94:AS$122,AR$94:AR$122)))),IF(AND(S$28=AS$123,COUNTIF(AS$124:AS$152,S42)=1),LOOKUP(S42,AS$124:AS$152,AR$124:AR$152),IF(AND(S$28=AS$153,COUNTIF(AS$154:AS$182,S42)=1),LOOKUP(S42,AS$154:AS$182,AR$154:AR$182),IF(AND(S$28=AS$183,COUNTIF(AS$184:AS$212,S42)=1),LOOKUP(S42,AS$184:AS$212,AR$184:AR$212),LOOKUP(S42,AS$214:AS$242,AR$214:AR$242)))))</f>
        <v>#N/A</v>
      </c>
      <c r="R42" s="26" t="str">
        <f aca="true" t="shared" si="20" ref="R42:R48">BO42</f>
        <v>Verona</v>
      </c>
      <c r="S42" s="71"/>
      <c r="T42" s="98">
        <f>IF('Inserisci Voti'!D119="","",'Inserisci Voti'!D119)</f>
      </c>
      <c r="U42" s="67">
        <f>IF('Inserisci Voti'!E119="","",'Inserisci Voti'!E119)</f>
      </c>
      <c r="V42" s="67">
        <f>IF('Inserisci Voti'!F119="","",'Inserisci Voti'!F119)</f>
      </c>
      <c r="W42" s="67">
        <f>IF('Inserisci Voti'!G119="","",'Inserisci Voti'!G119)</f>
      </c>
      <c r="X42" s="67">
        <f>IF('Inserisci Voti'!H119="","",'Inserisci Voti'!H119)</f>
      </c>
      <c r="Y42" s="67">
        <f>IF('Inserisci Voti'!I119="","",'Inserisci Voti'!I119)</f>
      </c>
      <c r="Z42" s="67">
        <f>IF('Inserisci Voti'!J119="","",'Inserisci Voti'!J119)</f>
      </c>
      <c r="AA42" s="72">
        <f>IF('Inserisci Voti'!K119="","",'Inserisci Voti'!K119)</f>
        <v>0</v>
      </c>
      <c r="AR42" s="4" t="s">
        <v>50</v>
      </c>
      <c r="AS42" s="36" t="s">
        <v>451</v>
      </c>
      <c r="BH42" t="str">
        <f>IF(COUNTIF(Rose!A$2:J$41,SuperCoppa!E42)=1,"META SX",IF(COUNTIF(Rose!K$2:T$41,SuperCoppa!E42)=1,"META DX","non esiste"))</f>
        <v>non esiste</v>
      </c>
      <c r="BI42" t="str">
        <f>IF(BH42="META SX",IF(COUNTIF(Rose!A$2:E$41,SuperCoppa!E42)=1,"SSX","DSX"),IF(BH42="META DX",IF(COUNTIF(Rose!K$2:O$41,SuperCoppa!E42)=1,"SDX","DDX"),"non esiste"))</f>
        <v>non esiste</v>
      </c>
      <c r="BJ42" t="str">
        <f>IF(BI42="SSX",IF(COUNTIF(Rose!A$2:A$41,E42)=1,Rose!A$1,IF(COUNTIF(Rose!B$2:B$41,E42)=1,Rose!B$1,IF(COUNTIF(Rose!C$2:C$41,E42)=1,Rose!C$1,IF(COUNTIF(Rose!D$2:D$41,E42)=1,Rose!D$1,Rose!E$1)))),IF(BI42="DSX",IF(COUNTIF(Rose!F$2:F$41,E42)=1,Rose!F$1,IF(COUNTIF(Rose!G$2:G$41,E42)=1,Rose!G$1,IF(COUNTIF(Rose!H$2:H$41,E42)=1,Rose!H$1,IF(COUNTIF(Rose!I$2:I$41,E42)=1,Rose!I$1,Rose!J$1)))),IF(BI42="SDX",IF(COUNTIF(Rose!K$2:K$41,E42)=1,Rose!K$1,IF(COUNTIF(Rose!L$2:L$41,E42)=1,Rose!L$1,IF(COUNTIF(Rose!M$2:M$41,E42)=1,Rose!M$1,IF(COUNTIF(Rose!N$2:N$41,E42)=1,Rose!N$1,Rose!O$1)))),IF(COUNTIF(Rose!P$2:P$41,E42)=1,Rose!P$1,IF(COUNTIF(Rose!Q$2:Q$41,E42)=1,Rose!Q$1,IF(COUNTIF(Rose!R$2:R$41,E42)=1,Rose!R$1,IF(COUNTIF(Rose!S$2:S$41,E42)=1,Rose!S$1,Rose!T$1)))))))</f>
        <v>Verona</v>
      </c>
      <c r="BM42" t="str">
        <f>IF(COUNTIF(Rose!A$2:J$41,SuperCoppa!S42)=1,"META SX",IF(COUNTIF(Rose!K$2:T$41,SuperCoppa!S42)=1,"META DX","non esiste"))</f>
        <v>non esiste</v>
      </c>
      <c r="BN42" t="str">
        <f>IF(BM42="META SX",IF(COUNTIF(Rose!A$2:E$41,SuperCoppa!S42)=1,"SSX","DSX"),IF(BM42="META DX",IF(COUNTIF(Rose!K$2:O$41,SuperCoppa!S42)=1,"SDX","DDX"),"non esiste"))</f>
        <v>non esiste</v>
      </c>
      <c r="BO42" t="str">
        <f>IF(BN42="SSX",IF(COUNTIF(Rose!A$2:A$41,S42)=1,Rose!A$1,IF(COUNTIF(Rose!B$2:B$41,S42)=1,Rose!B$1,IF(COUNTIF(Rose!C$2:C$41,S42)=1,Rose!C$1,IF(COUNTIF(Rose!D$2:D$41,S42)=1,Rose!D$1,Rose!E$1)))),IF(BN42="DSX",IF(COUNTIF(Rose!F$2:F$41,S42)=1,Rose!F$1,IF(COUNTIF(Rose!G$2:G$41,S42)=1,Rose!G$1,IF(COUNTIF(Rose!H$2:H$41,S42)=1,Rose!H$1,IF(COUNTIF(Rose!I$2:I$41,S42)=1,Rose!I$1,Rose!J$1)))),IF(BN42="SDX",IF(COUNTIF(Rose!K$2:K$41,S42)=1,Rose!K$1,IF(COUNTIF(Rose!L$2:L$41,S42)=1,Rose!L$1,IF(COUNTIF(Rose!M$2:M$41,S42)=1,Rose!M$1,IF(COUNTIF(Rose!N$2:N$41,S42)=1,Rose!N$1,Rose!O$1)))),IF(COUNTIF(Rose!P$2:P$41,S42)=1,Rose!P$1,IF(COUNTIF(Rose!Q$2:Q$41,S42)=1,Rose!Q$1,IF(COUNTIF(Rose!R$2:R$41,S42)=1,Rose!R$1,IF(COUNTIF(Rose!S$2:S$41,S42)=1,Rose!S$1,Rose!T$1)))))))</f>
        <v>Verona</v>
      </c>
    </row>
    <row r="43" spans="1:67" ht="15">
      <c r="A43" s="26">
        <f t="shared" si="16"/>
        <v>0</v>
      </c>
      <c r="B43" s="111"/>
      <c r="C43" s="26" t="e">
        <f t="shared" si="17"/>
        <v>#N/A</v>
      </c>
      <c r="D43" s="26" t="str">
        <f t="shared" si="12"/>
        <v>Verona</v>
      </c>
      <c r="E43" s="71"/>
      <c r="F43" s="67">
        <f>IF('Inserisci Voti'!D36="","",'Inserisci Voti'!D36)</f>
      </c>
      <c r="G43" s="67">
        <f>IF('Inserisci Voti'!E36="","",'Inserisci Voti'!E36)</f>
      </c>
      <c r="H43" s="67">
        <f>IF('Inserisci Voti'!F36="","",'Inserisci Voti'!F36)</f>
      </c>
      <c r="I43" s="67">
        <f>IF('Inserisci Voti'!G36="","",'Inserisci Voti'!G36)</f>
      </c>
      <c r="J43" s="67">
        <f>IF('Inserisci Voti'!H36="","",'Inserisci Voti'!H36)</f>
      </c>
      <c r="K43" s="67">
        <f>IF('Inserisci Voti'!I36="","",'Inserisci Voti'!I36)</f>
      </c>
      <c r="L43" s="67">
        <f>IF('Inserisci Voti'!J36="","",'Inserisci Voti'!J36)</f>
      </c>
      <c r="M43" s="72">
        <f>IF('Inserisci Voti'!K36="","",'Inserisci Voti'!K36)</f>
        <v>0</v>
      </c>
      <c r="N43" s="50"/>
      <c r="O43" s="26">
        <f t="shared" si="18"/>
        <v>0</v>
      </c>
      <c r="P43" s="111"/>
      <c r="Q43" s="26" t="e">
        <f t="shared" si="19"/>
        <v>#N/A</v>
      </c>
      <c r="R43" s="26" t="str">
        <f t="shared" si="20"/>
        <v>Verona</v>
      </c>
      <c r="S43" s="71"/>
      <c r="T43" s="98">
        <f>IF('Inserisci Voti'!D120="","",'Inserisci Voti'!D120)</f>
      </c>
      <c r="U43" s="67">
        <f>IF('Inserisci Voti'!E120="","",'Inserisci Voti'!E120)</f>
      </c>
      <c r="V43" s="67">
        <f>IF('Inserisci Voti'!F120="","",'Inserisci Voti'!F120)</f>
      </c>
      <c r="W43" s="67">
        <f>IF('Inserisci Voti'!G120="","",'Inserisci Voti'!G120)</f>
      </c>
      <c r="X43" s="67">
        <f>IF('Inserisci Voti'!H120="","",'Inserisci Voti'!H120)</f>
      </c>
      <c r="Y43" s="67">
        <f>IF('Inserisci Voti'!I120="","",'Inserisci Voti'!I120)</f>
      </c>
      <c r="Z43" s="67">
        <f>IF('Inserisci Voti'!J120="","",'Inserisci Voti'!J120)</f>
      </c>
      <c r="AA43" s="72">
        <f>IF('Inserisci Voti'!K120="","",'Inserisci Voti'!K120)</f>
        <v>0</v>
      </c>
      <c r="AR43" s="54" t="s">
        <v>51</v>
      </c>
      <c r="AS43" s="36" t="s">
        <v>455</v>
      </c>
      <c r="BH43" t="str">
        <f>IF(COUNTIF(Rose!A$2:J$41,SuperCoppa!E43)=1,"META SX",IF(COUNTIF(Rose!K$2:T$41,SuperCoppa!E43)=1,"META DX","non esiste"))</f>
        <v>non esiste</v>
      </c>
      <c r="BI43" t="str">
        <f>IF(BH43="META SX",IF(COUNTIF(Rose!A$2:E$41,SuperCoppa!E43)=1,"SSX","DSX"),IF(BH43="META DX",IF(COUNTIF(Rose!K$2:O$41,SuperCoppa!E43)=1,"SDX","DDX"),"non esiste"))</f>
        <v>non esiste</v>
      </c>
      <c r="BJ43" t="str">
        <f>IF(BI43="SSX",IF(COUNTIF(Rose!A$2:A$41,E43)=1,Rose!A$1,IF(COUNTIF(Rose!B$2:B$41,E43)=1,Rose!B$1,IF(COUNTIF(Rose!C$2:C$41,E43)=1,Rose!C$1,IF(COUNTIF(Rose!D$2:D$41,E43)=1,Rose!D$1,Rose!E$1)))),IF(BI43="DSX",IF(COUNTIF(Rose!F$2:F$41,E43)=1,Rose!F$1,IF(COUNTIF(Rose!G$2:G$41,E43)=1,Rose!G$1,IF(COUNTIF(Rose!H$2:H$41,E43)=1,Rose!H$1,IF(COUNTIF(Rose!I$2:I$41,E43)=1,Rose!I$1,Rose!J$1)))),IF(BI43="SDX",IF(COUNTIF(Rose!K$2:K$41,E43)=1,Rose!K$1,IF(COUNTIF(Rose!L$2:L$41,E43)=1,Rose!L$1,IF(COUNTIF(Rose!M$2:M$41,E43)=1,Rose!M$1,IF(COUNTIF(Rose!N$2:N$41,E43)=1,Rose!N$1,Rose!O$1)))),IF(COUNTIF(Rose!P$2:P$41,E43)=1,Rose!P$1,IF(COUNTIF(Rose!Q$2:Q$41,E43)=1,Rose!Q$1,IF(COUNTIF(Rose!R$2:R$41,E43)=1,Rose!R$1,IF(COUNTIF(Rose!S$2:S$41,E43)=1,Rose!S$1,Rose!T$1)))))))</f>
        <v>Verona</v>
      </c>
      <c r="BM43" t="str">
        <f>IF(COUNTIF(Rose!A$2:J$41,SuperCoppa!S43)=1,"META SX",IF(COUNTIF(Rose!K$2:T$41,SuperCoppa!S43)=1,"META DX","non esiste"))</f>
        <v>non esiste</v>
      </c>
      <c r="BN43" t="str">
        <f>IF(BM43="META SX",IF(COUNTIF(Rose!A$2:E$41,SuperCoppa!S43)=1,"SSX","DSX"),IF(BM43="META DX",IF(COUNTIF(Rose!K$2:O$41,SuperCoppa!S43)=1,"SDX","DDX"),"non esiste"))</f>
        <v>non esiste</v>
      </c>
      <c r="BO43" t="str">
        <f>IF(BN43="SSX",IF(COUNTIF(Rose!A$2:A$41,S43)=1,Rose!A$1,IF(COUNTIF(Rose!B$2:B$41,S43)=1,Rose!B$1,IF(COUNTIF(Rose!C$2:C$41,S43)=1,Rose!C$1,IF(COUNTIF(Rose!D$2:D$41,S43)=1,Rose!D$1,Rose!E$1)))),IF(BN43="DSX",IF(COUNTIF(Rose!F$2:F$41,S43)=1,Rose!F$1,IF(COUNTIF(Rose!G$2:G$41,S43)=1,Rose!G$1,IF(COUNTIF(Rose!H$2:H$41,S43)=1,Rose!H$1,IF(COUNTIF(Rose!I$2:I$41,S43)=1,Rose!I$1,Rose!J$1)))),IF(BN43="SDX",IF(COUNTIF(Rose!K$2:K$41,S43)=1,Rose!K$1,IF(COUNTIF(Rose!L$2:L$41,S43)=1,Rose!L$1,IF(COUNTIF(Rose!M$2:M$41,S43)=1,Rose!M$1,IF(COUNTIF(Rose!N$2:N$41,S43)=1,Rose!N$1,Rose!O$1)))),IF(COUNTIF(Rose!P$2:P$41,S43)=1,Rose!P$1,IF(COUNTIF(Rose!Q$2:Q$41,S43)=1,Rose!Q$1,IF(COUNTIF(Rose!R$2:R$41,S43)=1,Rose!R$1,IF(COUNTIF(Rose!S$2:S$41,S43)=1,Rose!S$1,Rose!T$1)))))))</f>
        <v>Verona</v>
      </c>
    </row>
    <row r="44" spans="1:67" ht="15">
      <c r="A44" s="26">
        <f t="shared" si="16"/>
        <v>0</v>
      </c>
      <c r="B44" s="111"/>
      <c r="C44" s="26" t="e">
        <f t="shared" si="17"/>
        <v>#N/A</v>
      </c>
      <c r="D44" s="26" t="str">
        <f t="shared" si="12"/>
        <v>Verona</v>
      </c>
      <c r="E44" s="71"/>
      <c r="F44" s="67">
        <f>IF('Inserisci Voti'!D37="","",'Inserisci Voti'!D37)</f>
      </c>
      <c r="G44" s="67">
        <f>IF('Inserisci Voti'!E37="","",'Inserisci Voti'!E37)</f>
      </c>
      <c r="H44" s="67">
        <f>IF('Inserisci Voti'!F37="","",'Inserisci Voti'!F37)</f>
      </c>
      <c r="I44" s="67">
        <f>IF('Inserisci Voti'!G37="","",'Inserisci Voti'!G37)</f>
      </c>
      <c r="J44" s="67">
        <f>IF('Inserisci Voti'!H37="","",'Inserisci Voti'!H37)</f>
      </c>
      <c r="K44" s="67">
        <f>IF('Inserisci Voti'!I37="","",'Inserisci Voti'!I37)</f>
      </c>
      <c r="L44" s="67">
        <f>IF('Inserisci Voti'!J37="","",'Inserisci Voti'!J37)</f>
      </c>
      <c r="M44" s="72">
        <f>IF('Inserisci Voti'!K37="","",'Inserisci Voti'!K37)</f>
        <v>0</v>
      </c>
      <c r="N44" s="50"/>
      <c r="O44" s="26">
        <f t="shared" si="18"/>
        <v>0</v>
      </c>
      <c r="P44" s="111"/>
      <c r="Q44" s="26" t="e">
        <f t="shared" si="19"/>
        <v>#N/A</v>
      </c>
      <c r="R44" s="26" t="str">
        <f t="shared" si="20"/>
        <v>Verona</v>
      </c>
      <c r="S44" s="71"/>
      <c r="T44" s="98">
        <f>IF('Inserisci Voti'!D121="","",'Inserisci Voti'!D121)</f>
      </c>
      <c r="U44" s="67">
        <f>IF('Inserisci Voti'!E121="","",'Inserisci Voti'!E121)</f>
      </c>
      <c r="V44" s="67">
        <f>IF('Inserisci Voti'!F121="","",'Inserisci Voti'!F121)</f>
      </c>
      <c r="W44" s="67">
        <f>IF('Inserisci Voti'!G121="","",'Inserisci Voti'!G121)</f>
      </c>
      <c r="X44" s="67">
        <f>IF('Inserisci Voti'!H121="","",'Inserisci Voti'!H121)</f>
      </c>
      <c r="Y44" s="67">
        <f>IF('Inserisci Voti'!I121="","",'Inserisci Voti'!I121)</f>
      </c>
      <c r="Z44" s="67">
        <f>IF('Inserisci Voti'!J121="","",'Inserisci Voti'!J121)</f>
      </c>
      <c r="AA44" s="72">
        <f>IF('Inserisci Voti'!K121="","",'Inserisci Voti'!K121)</f>
        <v>0</v>
      </c>
      <c r="AR44" s="4" t="s">
        <v>49</v>
      </c>
      <c r="AS44" s="36" t="s">
        <v>469</v>
      </c>
      <c r="BH44" t="str">
        <f>IF(COUNTIF(Rose!A$2:J$41,SuperCoppa!E44)=1,"META SX",IF(COUNTIF(Rose!K$2:T$41,SuperCoppa!E44)=1,"META DX","non esiste"))</f>
        <v>non esiste</v>
      </c>
      <c r="BI44" t="str">
        <f>IF(BH44="META SX",IF(COUNTIF(Rose!A$2:E$41,SuperCoppa!E44)=1,"SSX","DSX"),IF(BH44="META DX",IF(COUNTIF(Rose!K$2:O$41,SuperCoppa!E44)=1,"SDX","DDX"),"non esiste"))</f>
        <v>non esiste</v>
      </c>
      <c r="BJ44" t="str">
        <f>IF(BI44="SSX",IF(COUNTIF(Rose!A$2:A$41,E44)=1,Rose!A$1,IF(COUNTIF(Rose!B$2:B$41,E44)=1,Rose!B$1,IF(COUNTIF(Rose!C$2:C$41,E44)=1,Rose!C$1,IF(COUNTIF(Rose!D$2:D$41,E44)=1,Rose!D$1,Rose!E$1)))),IF(BI44="DSX",IF(COUNTIF(Rose!F$2:F$41,E44)=1,Rose!F$1,IF(COUNTIF(Rose!G$2:G$41,E44)=1,Rose!G$1,IF(COUNTIF(Rose!H$2:H$41,E44)=1,Rose!H$1,IF(COUNTIF(Rose!I$2:I$41,E44)=1,Rose!I$1,Rose!J$1)))),IF(BI44="SDX",IF(COUNTIF(Rose!K$2:K$41,E44)=1,Rose!K$1,IF(COUNTIF(Rose!L$2:L$41,E44)=1,Rose!L$1,IF(COUNTIF(Rose!M$2:M$41,E44)=1,Rose!M$1,IF(COUNTIF(Rose!N$2:N$41,E44)=1,Rose!N$1,Rose!O$1)))),IF(COUNTIF(Rose!P$2:P$41,E44)=1,Rose!P$1,IF(COUNTIF(Rose!Q$2:Q$41,E44)=1,Rose!Q$1,IF(COUNTIF(Rose!R$2:R$41,E44)=1,Rose!R$1,IF(COUNTIF(Rose!S$2:S$41,E44)=1,Rose!S$1,Rose!T$1)))))))</f>
        <v>Verona</v>
      </c>
      <c r="BM44" t="str">
        <f>IF(COUNTIF(Rose!A$2:J$41,SuperCoppa!S44)=1,"META SX",IF(COUNTIF(Rose!K$2:T$41,SuperCoppa!S44)=1,"META DX","non esiste"))</f>
        <v>non esiste</v>
      </c>
      <c r="BN44" t="str">
        <f>IF(BM44="META SX",IF(COUNTIF(Rose!A$2:E$41,SuperCoppa!S44)=1,"SSX","DSX"),IF(BM44="META DX",IF(COUNTIF(Rose!K$2:O$41,SuperCoppa!S44)=1,"SDX","DDX"),"non esiste"))</f>
        <v>non esiste</v>
      </c>
      <c r="BO44" t="str">
        <f>IF(BN44="SSX",IF(COUNTIF(Rose!A$2:A$41,S44)=1,Rose!A$1,IF(COUNTIF(Rose!B$2:B$41,S44)=1,Rose!B$1,IF(COUNTIF(Rose!C$2:C$41,S44)=1,Rose!C$1,IF(COUNTIF(Rose!D$2:D$41,S44)=1,Rose!D$1,Rose!E$1)))),IF(BN44="DSX",IF(COUNTIF(Rose!F$2:F$41,S44)=1,Rose!F$1,IF(COUNTIF(Rose!G$2:G$41,S44)=1,Rose!G$1,IF(COUNTIF(Rose!H$2:H$41,S44)=1,Rose!H$1,IF(COUNTIF(Rose!I$2:I$41,S44)=1,Rose!I$1,Rose!J$1)))),IF(BN44="SDX",IF(COUNTIF(Rose!K$2:K$41,S44)=1,Rose!K$1,IF(COUNTIF(Rose!L$2:L$41,S44)=1,Rose!L$1,IF(COUNTIF(Rose!M$2:M$41,S44)=1,Rose!M$1,IF(COUNTIF(Rose!N$2:N$41,S44)=1,Rose!N$1,Rose!O$1)))),IF(COUNTIF(Rose!P$2:P$41,S44)=1,Rose!P$1,IF(COUNTIF(Rose!Q$2:Q$41,S44)=1,Rose!Q$1,IF(COUNTIF(Rose!R$2:R$41,S44)=1,Rose!R$1,IF(COUNTIF(Rose!S$2:S$41,S44)=1,Rose!S$1,Rose!T$1)))))))</f>
        <v>Verona</v>
      </c>
    </row>
    <row r="45" spans="1:67" ht="15">
      <c r="A45" s="26">
        <f t="shared" si="16"/>
        <v>0</v>
      </c>
      <c r="B45" s="111"/>
      <c r="C45" s="26" t="e">
        <f t="shared" si="17"/>
        <v>#N/A</v>
      </c>
      <c r="D45" s="26" t="str">
        <f t="shared" si="12"/>
        <v>Verona</v>
      </c>
      <c r="E45" s="71"/>
      <c r="F45" s="67">
        <f>IF('Inserisci Voti'!D38="","",'Inserisci Voti'!D38)</f>
      </c>
      <c r="G45" s="67">
        <f>IF('Inserisci Voti'!E38="","",'Inserisci Voti'!E38)</f>
      </c>
      <c r="H45" s="67">
        <f>IF('Inserisci Voti'!F38="","",'Inserisci Voti'!F38)</f>
      </c>
      <c r="I45" s="67">
        <f>IF('Inserisci Voti'!G38="","",'Inserisci Voti'!G38)</f>
      </c>
      <c r="J45" s="67">
        <f>IF('Inserisci Voti'!H38="","",'Inserisci Voti'!H38)</f>
      </c>
      <c r="K45" s="67">
        <f>IF('Inserisci Voti'!I38="","",'Inserisci Voti'!I38)</f>
      </c>
      <c r="L45" s="67">
        <f>IF('Inserisci Voti'!J38="","",'Inserisci Voti'!J38)</f>
      </c>
      <c r="M45" s="72">
        <f>IF('Inserisci Voti'!K38="","",'Inserisci Voti'!K38)</f>
        <v>0</v>
      </c>
      <c r="N45" s="50"/>
      <c r="O45" s="26">
        <f t="shared" si="18"/>
        <v>0</v>
      </c>
      <c r="P45" s="111"/>
      <c r="Q45" s="26" t="e">
        <f t="shared" si="19"/>
        <v>#N/A</v>
      </c>
      <c r="R45" s="26" t="str">
        <f t="shared" si="20"/>
        <v>Verona</v>
      </c>
      <c r="S45" s="71"/>
      <c r="T45" s="98">
        <f>IF('Inserisci Voti'!D122="","",'Inserisci Voti'!D122)</f>
      </c>
      <c r="U45" s="67">
        <f>IF('Inserisci Voti'!E122="","",'Inserisci Voti'!E122)</f>
      </c>
      <c r="V45" s="67">
        <f>IF('Inserisci Voti'!F122="","",'Inserisci Voti'!F122)</f>
      </c>
      <c r="W45" s="67">
        <f>IF('Inserisci Voti'!G122="","",'Inserisci Voti'!G122)</f>
      </c>
      <c r="X45" s="67">
        <f>IF('Inserisci Voti'!H122="","",'Inserisci Voti'!H122)</f>
      </c>
      <c r="Y45" s="67">
        <f>IF('Inserisci Voti'!I122="","",'Inserisci Voti'!I122)</f>
      </c>
      <c r="Z45" s="67">
        <f>IF('Inserisci Voti'!J122="","",'Inserisci Voti'!J122)</f>
      </c>
      <c r="AA45" s="72">
        <f>IF('Inserisci Voti'!K122="","",'Inserisci Voti'!K122)</f>
        <v>0</v>
      </c>
      <c r="AR45" s="54" t="s">
        <v>51</v>
      </c>
      <c r="AS45" s="36" t="s">
        <v>458</v>
      </c>
      <c r="BH45" t="str">
        <f>IF(COUNTIF(Rose!A$2:J$41,SuperCoppa!E45)=1,"META SX",IF(COUNTIF(Rose!K$2:T$41,SuperCoppa!E45)=1,"META DX","non esiste"))</f>
        <v>non esiste</v>
      </c>
      <c r="BI45" t="str">
        <f>IF(BH45="META SX",IF(COUNTIF(Rose!A$2:E$41,SuperCoppa!E45)=1,"SSX","DSX"),IF(BH45="META DX",IF(COUNTIF(Rose!K$2:O$41,SuperCoppa!E45)=1,"SDX","DDX"),"non esiste"))</f>
        <v>non esiste</v>
      </c>
      <c r="BJ45" t="str">
        <f>IF(BI45="SSX",IF(COUNTIF(Rose!A$2:A$41,E45)=1,Rose!A$1,IF(COUNTIF(Rose!B$2:B$41,E45)=1,Rose!B$1,IF(COUNTIF(Rose!C$2:C$41,E45)=1,Rose!C$1,IF(COUNTIF(Rose!D$2:D$41,E45)=1,Rose!D$1,Rose!E$1)))),IF(BI45="DSX",IF(COUNTIF(Rose!F$2:F$41,E45)=1,Rose!F$1,IF(COUNTIF(Rose!G$2:G$41,E45)=1,Rose!G$1,IF(COUNTIF(Rose!H$2:H$41,E45)=1,Rose!H$1,IF(COUNTIF(Rose!I$2:I$41,E45)=1,Rose!I$1,Rose!J$1)))),IF(BI45="SDX",IF(COUNTIF(Rose!K$2:K$41,E45)=1,Rose!K$1,IF(COUNTIF(Rose!L$2:L$41,E45)=1,Rose!L$1,IF(COUNTIF(Rose!M$2:M$41,E45)=1,Rose!M$1,IF(COUNTIF(Rose!N$2:N$41,E45)=1,Rose!N$1,Rose!O$1)))),IF(COUNTIF(Rose!P$2:P$41,E45)=1,Rose!P$1,IF(COUNTIF(Rose!Q$2:Q$41,E45)=1,Rose!Q$1,IF(COUNTIF(Rose!R$2:R$41,E45)=1,Rose!R$1,IF(COUNTIF(Rose!S$2:S$41,E45)=1,Rose!S$1,Rose!T$1)))))))</f>
        <v>Verona</v>
      </c>
      <c r="BM45" t="str">
        <f>IF(COUNTIF(Rose!A$2:J$41,SuperCoppa!S45)=1,"META SX",IF(COUNTIF(Rose!K$2:T$41,SuperCoppa!S45)=1,"META DX","non esiste"))</f>
        <v>non esiste</v>
      </c>
      <c r="BN45" t="str">
        <f>IF(BM45="META SX",IF(COUNTIF(Rose!A$2:E$41,SuperCoppa!S45)=1,"SSX","DSX"),IF(BM45="META DX",IF(COUNTIF(Rose!K$2:O$41,SuperCoppa!S45)=1,"SDX","DDX"),"non esiste"))</f>
        <v>non esiste</v>
      </c>
      <c r="BO45" t="str">
        <f>IF(BN45="SSX",IF(COUNTIF(Rose!A$2:A$41,S45)=1,Rose!A$1,IF(COUNTIF(Rose!B$2:B$41,S45)=1,Rose!B$1,IF(COUNTIF(Rose!C$2:C$41,S45)=1,Rose!C$1,IF(COUNTIF(Rose!D$2:D$41,S45)=1,Rose!D$1,Rose!E$1)))),IF(BN45="DSX",IF(COUNTIF(Rose!F$2:F$41,S45)=1,Rose!F$1,IF(COUNTIF(Rose!G$2:G$41,S45)=1,Rose!G$1,IF(COUNTIF(Rose!H$2:H$41,S45)=1,Rose!H$1,IF(COUNTIF(Rose!I$2:I$41,S45)=1,Rose!I$1,Rose!J$1)))),IF(BN45="SDX",IF(COUNTIF(Rose!K$2:K$41,S45)=1,Rose!K$1,IF(COUNTIF(Rose!L$2:L$41,S45)=1,Rose!L$1,IF(COUNTIF(Rose!M$2:M$41,S45)=1,Rose!M$1,IF(COUNTIF(Rose!N$2:N$41,S45)=1,Rose!N$1,Rose!O$1)))),IF(COUNTIF(Rose!P$2:P$41,S45)=1,Rose!P$1,IF(COUNTIF(Rose!Q$2:Q$41,S45)=1,Rose!Q$1,IF(COUNTIF(Rose!R$2:R$41,S45)=1,Rose!R$1,IF(COUNTIF(Rose!S$2:S$41,S45)=1,Rose!S$1,Rose!T$1)))))))</f>
        <v>Verona</v>
      </c>
    </row>
    <row r="46" spans="1:67" ht="15">
      <c r="A46" s="26">
        <f t="shared" si="16"/>
        <v>0</v>
      </c>
      <c r="B46" s="111"/>
      <c r="C46" s="26" t="e">
        <f t="shared" si="17"/>
        <v>#N/A</v>
      </c>
      <c r="D46" s="26" t="str">
        <f t="shared" si="12"/>
        <v>Verona</v>
      </c>
      <c r="E46" s="71"/>
      <c r="F46" s="67">
        <f>IF('Inserisci Voti'!D39="","",'Inserisci Voti'!D39)</f>
      </c>
      <c r="G46" s="67">
        <f>IF('Inserisci Voti'!E39="","",'Inserisci Voti'!E39)</f>
      </c>
      <c r="H46" s="67">
        <f>IF('Inserisci Voti'!F39="","",'Inserisci Voti'!F39)</f>
      </c>
      <c r="I46" s="67">
        <f>IF('Inserisci Voti'!G39="","",'Inserisci Voti'!G39)</f>
      </c>
      <c r="J46" s="67">
        <f>IF('Inserisci Voti'!H39="","",'Inserisci Voti'!H39)</f>
      </c>
      <c r="K46" s="67">
        <f>IF('Inserisci Voti'!I39="","",'Inserisci Voti'!I39)</f>
      </c>
      <c r="L46" s="67">
        <f>IF('Inserisci Voti'!J39="","",'Inserisci Voti'!J39)</f>
      </c>
      <c r="M46" s="72">
        <f>IF('Inserisci Voti'!K39="","",'Inserisci Voti'!K39)</f>
        <v>0</v>
      </c>
      <c r="N46" s="50"/>
      <c r="O46" s="26">
        <f t="shared" si="18"/>
        <v>0</v>
      </c>
      <c r="P46" s="111"/>
      <c r="Q46" s="26" t="e">
        <f t="shared" si="19"/>
        <v>#N/A</v>
      </c>
      <c r="R46" s="26" t="str">
        <f t="shared" si="20"/>
        <v>Verona</v>
      </c>
      <c r="S46" s="71"/>
      <c r="T46" s="98">
        <f>IF('Inserisci Voti'!D123="","",'Inserisci Voti'!D123)</f>
      </c>
      <c r="U46" s="67">
        <f>IF('Inserisci Voti'!E123="","",'Inserisci Voti'!E123)</f>
      </c>
      <c r="V46" s="67">
        <f>IF('Inserisci Voti'!F123="","",'Inserisci Voti'!F123)</f>
      </c>
      <c r="W46" s="67">
        <f>IF('Inserisci Voti'!G123="","",'Inserisci Voti'!G123)</f>
      </c>
      <c r="X46" s="67">
        <f>IF('Inserisci Voti'!H123="","",'Inserisci Voti'!H123)</f>
      </c>
      <c r="Y46" s="67">
        <f>IF('Inserisci Voti'!I123="","",'Inserisci Voti'!I123)</f>
      </c>
      <c r="Z46" s="67">
        <f>IF('Inserisci Voti'!J123="","",'Inserisci Voti'!J123)</f>
      </c>
      <c r="AA46" s="72">
        <f>IF('Inserisci Voti'!K123="","",'Inserisci Voti'!K123)</f>
        <v>0</v>
      </c>
      <c r="AR46" s="4" t="s">
        <v>49</v>
      </c>
      <c r="AS46" s="36" t="s">
        <v>466</v>
      </c>
      <c r="BH46" t="str">
        <f>IF(COUNTIF(Rose!A$2:J$41,SuperCoppa!E46)=1,"META SX",IF(COUNTIF(Rose!K$2:T$41,SuperCoppa!E46)=1,"META DX","non esiste"))</f>
        <v>non esiste</v>
      </c>
      <c r="BI46" t="str">
        <f>IF(BH46="META SX",IF(COUNTIF(Rose!A$2:E$41,SuperCoppa!E46)=1,"SSX","DSX"),IF(BH46="META DX",IF(COUNTIF(Rose!K$2:O$41,SuperCoppa!E46)=1,"SDX","DDX"),"non esiste"))</f>
        <v>non esiste</v>
      </c>
      <c r="BJ46" t="str">
        <f>IF(BI46="SSX",IF(COUNTIF(Rose!A$2:A$41,E46)=1,Rose!A$1,IF(COUNTIF(Rose!B$2:B$41,E46)=1,Rose!B$1,IF(COUNTIF(Rose!C$2:C$41,E46)=1,Rose!C$1,IF(COUNTIF(Rose!D$2:D$41,E46)=1,Rose!D$1,Rose!E$1)))),IF(BI46="DSX",IF(COUNTIF(Rose!F$2:F$41,E46)=1,Rose!F$1,IF(COUNTIF(Rose!G$2:G$41,E46)=1,Rose!G$1,IF(COUNTIF(Rose!H$2:H$41,E46)=1,Rose!H$1,IF(COUNTIF(Rose!I$2:I$41,E46)=1,Rose!I$1,Rose!J$1)))),IF(BI46="SDX",IF(COUNTIF(Rose!K$2:K$41,E46)=1,Rose!K$1,IF(COUNTIF(Rose!L$2:L$41,E46)=1,Rose!L$1,IF(COUNTIF(Rose!M$2:M$41,E46)=1,Rose!M$1,IF(COUNTIF(Rose!N$2:N$41,E46)=1,Rose!N$1,Rose!O$1)))),IF(COUNTIF(Rose!P$2:P$41,E46)=1,Rose!P$1,IF(COUNTIF(Rose!Q$2:Q$41,E46)=1,Rose!Q$1,IF(COUNTIF(Rose!R$2:R$41,E46)=1,Rose!R$1,IF(COUNTIF(Rose!S$2:S$41,E46)=1,Rose!S$1,Rose!T$1)))))))</f>
        <v>Verona</v>
      </c>
      <c r="BM46" t="str">
        <f>IF(COUNTIF(Rose!A$2:J$41,SuperCoppa!S46)=1,"META SX",IF(COUNTIF(Rose!K$2:T$41,SuperCoppa!S46)=1,"META DX","non esiste"))</f>
        <v>non esiste</v>
      </c>
      <c r="BN46" t="str">
        <f>IF(BM46="META SX",IF(COUNTIF(Rose!A$2:E$41,SuperCoppa!S46)=1,"SSX","DSX"),IF(BM46="META DX",IF(COUNTIF(Rose!K$2:O$41,SuperCoppa!S46)=1,"SDX","DDX"),"non esiste"))</f>
        <v>non esiste</v>
      </c>
      <c r="BO46" t="str">
        <f>IF(BN46="SSX",IF(COUNTIF(Rose!A$2:A$41,S46)=1,Rose!A$1,IF(COUNTIF(Rose!B$2:B$41,S46)=1,Rose!B$1,IF(COUNTIF(Rose!C$2:C$41,S46)=1,Rose!C$1,IF(COUNTIF(Rose!D$2:D$41,S46)=1,Rose!D$1,Rose!E$1)))),IF(BN46="DSX",IF(COUNTIF(Rose!F$2:F$41,S46)=1,Rose!F$1,IF(COUNTIF(Rose!G$2:G$41,S46)=1,Rose!G$1,IF(COUNTIF(Rose!H$2:H$41,S46)=1,Rose!H$1,IF(COUNTIF(Rose!I$2:I$41,S46)=1,Rose!I$1,Rose!J$1)))),IF(BN46="SDX",IF(COUNTIF(Rose!K$2:K$41,S46)=1,Rose!K$1,IF(COUNTIF(Rose!L$2:L$41,S46)=1,Rose!L$1,IF(COUNTIF(Rose!M$2:M$41,S46)=1,Rose!M$1,IF(COUNTIF(Rose!N$2:N$41,S46)=1,Rose!N$1,Rose!O$1)))),IF(COUNTIF(Rose!P$2:P$41,S46)=1,Rose!P$1,IF(COUNTIF(Rose!Q$2:Q$41,S46)=1,Rose!Q$1,IF(COUNTIF(Rose!R$2:R$41,S46)=1,Rose!R$1,IF(COUNTIF(Rose!S$2:S$41,S46)=1,Rose!S$1,Rose!T$1)))))))</f>
        <v>Verona</v>
      </c>
    </row>
    <row r="47" spans="1:67" ht="15">
      <c r="A47" s="26">
        <f t="shared" si="16"/>
        <v>0</v>
      </c>
      <c r="B47" s="111"/>
      <c r="C47" s="26" t="e">
        <f t="shared" si="17"/>
        <v>#N/A</v>
      </c>
      <c r="D47" s="26" t="str">
        <f t="shared" si="12"/>
        <v>Verona</v>
      </c>
      <c r="E47" s="71"/>
      <c r="F47" s="67">
        <f>IF('Inserisci Voti'!D40="","",'Inserisci Voti'!D40)</f>
      </c>
      <c r="G47" s="67">
        <f>IF('Inserisci Voti'!E40="","",'Inserisci Voti'!E40)</f>
      </c>
      <c r="H47" s="67">
        <f>IF('Inserisci Voti'!F40="","",'Inserisci Voti'!F40)</f>
      </c>
      <c r="I47" s="67">
        <f>IF('Inserisci Voti'!G40="","",'Inserisci Voti'!G40)</f>
      </c>
      <c r="J47" s="67">
        <f>IF('Inserisci Voti'!H40="","",'Inserisci Voti'!H40)</f>
      </c>
      <c r="K47" s="67">
        <f>IF('Inserisci Voti'!I40="","",'Inserisci Voti'!I40)</f>
      </c>
      <c r="L47" s="67">
        <f>IF('Inserisci Voti'!J40="","",'Inserisci Voti'!J40)</f>
      </c>
      <c r="M47" s="72">
        <f>IF('Inserisci Voti'!K40="","",'Inserisci Voti'!K40)</f>
        <v>0</v>
      </c>
      <c r="N47" s="50"/>
      <c r="O47" s="26">
        <f t="shared" si="18"/>
        <v>0</v>
      </c>
      <c r="P47" s="111"/>
      <c r="Q47" s="26" t="e">
        <f t="shared" si="19"/>
        <v>#N/A</v>
      </c>
      <c r="R47" s="26" t="str">
        <f t="shared" si="20"/>
        <v>Verona</v>
      </c>
      <c r="S47" s="71"/>
      <c r="T47" s="98">
        <f>IF('Inserisci Voti'!D124="","",'Inserisci Voti'!D124)</f>
      </c>
      <c r="U47" s="67">
        <f>IF('Inserisci Voti'!E124="","",'Inserisci Voti'!E124)</f>
      </c>
      <c r="V47" s="67">
        <f>IF('Inserisci Voti'!F124="","",'Inserisci Voti'!F124)</f>
      </c>
      <c r="W47" s="67">
        <f>IF('Inserisci Voti'!G124="","",'Inserisci Voti'!G124)</f>
      </c>
      <c r="X47" s="67">
        <f>IF('Inserisci Voti'!H124="","",'Inserisci Voti'!H124)</f>
      </c>
      <c r="Y47" s="67">
        <f>IF('Inserisci Voti'!I124="","",'Inserisci Voti'!I124)</f>
      </c>
      <c r="Z47" s="67">
        <f>IF('Inserisci Voti'!J124="","",'Inserisci Voti'!J124)</f>
      </c>
      <c r="AA47" s="72">
        <f>IF('Inserisci Voti'!K124="","",'Inserisci Voti'!K124)</f>
        <v>0</v>
      </c>
      <c r="AR47" s="54" t="s">
        <v>52</v>
      </c>
      <c r="AS47" s="36" t="s">
        <v>462</v>
      </c>
      <c r="BH47" t="str">
        <f>IF(COUNTIF(Rose!A$2:J$41,SuperCoppa!E47)=1,"META SX",IF(COUNTIF(Rose!K$2:T$41,SuperCoppa!E47)=1,"META DX","non esiste"))</f>
        <v>non esiste</v>
      </c>
      <c r="BI47" t="str">
        <f>IF(BH47="META SX",IF(COUNTIF(Rose!A$2:E$41,SuperCoppa!E47)=1,"SSX","DSX"),IF(BH47="META DX",IF(COUNTIF(Rose!K$2:O$41,SuperCoppa!E47)=1,"SDX","DDX"),"non esiste"))</f>
        <v>non esiste</v>
      </c>
      <c r="BJ47" t="str">
        <f>IF(BI47="SSX",IF(COUNTIF(Rose!A$2:A$41,E47)=1,Rose!A$1,IF(COUNTIF(Rose!B$2:B$41,E47)=1,Rose!B$1,IF(COUNTIF(Rose!C$2:C$41,E47)=1,Rose!C$1,IF(COUNTIF(Rose!D$2:D$41,E47)=1,Rose!D$1,Rose!E$1)))),IF(BI47="DSX",IF(COUNTIF(Rose!F$2:F$41,E47)=1,Rose!F$1,IF(COUNTIF(Rose!G$2:G$41,E47)=1,Rose!G$1,IF(COUNTIF(Rose!H$2:H$41,E47)=1,Rose!H$1,IF(COUNTIF(Rose!I$2:I$41,E47)=1,Rose!I$1,Rose!J$1)))),IF(BI47="SDX",IF(COUNTIF(Rose!K$2:K$41,E47)=1,Rose!K$1,IF(COUNTIF(Rose!L$2:L$41,E47)=1,Rose!L$1,IF(COUNTIF(Rose!M$2:M$41,E47)=1,Rose!M$1,IF(COUNTIF(Rose!N$2:N$41,E47)=1,Rose!N$1,Rose!O$1)))),IF(COUNTIF(Rose!P$2:P$41,E47)=1,Rose!P$1,IF(COUNTIF(Rose!Q$2:Q$41,E47)=1,Rose!Q$1,IF(COUNTIF(Rose!R$2:R$41,E47)=1,Rose!R$1,IF(COUNTIF(Rose!S$2:S$41,E47)=1,Rose!S$1,Rose!T$1)))))))</f>
        <v>Verona</v>
      </c>
      <c r="BM47" t="str">
        <f>IF(COUNTIF(Rose!A$2:J$41,SuperCoppa!S47)=1,"META SX",IF(COUNTIF(Rose!K$2:T$41,SuperCoppa!S47)=1,"META DX","non esiste"))</f>
        <v>non esiste</v>
      </c>
      <c r="BN47" t="str">
        <f>IF(BM47="META SX",IF(COUNTIF(Rose!A$2:E$41,SuperCoppa!S47)=1,"SSX","DSX"),IF(BM47="META DX",IF(COUNTIF(Rose!K$2:O$41,SuperCoppa!S47)=1,"SDX","DDX"),"non esiste"))</f>
        <v>non esiste</v>
      </c>
      <c r="BO47" t="str">
        <f>IF(BN47="SSX",IF(COUNTIF(Rose!A$2:A$41,S47)=1,Rose!A$1,IF(COUNTIF(Rose!B$2:B$41,S47)=1,Rose!B$1,IF(COUNTIF(Rose!C$2:C$41,S47)=1,Rose!C$1,IF(COUNTIF(Rose!D$2:D$41,S47)=1,Rose!D$1,Rose!E$1)))),IF(BN47="DSX",IF(COUNTIF(Rose!F$2:F$41,S47)=1,Rose!F$1,IF(COUNTIF(Rose!G$2:G$41,S47)=1,Rose!G$1,IF(COUNTIF(Rose!H$2:H$41,S47)=1,Rose!H$1,IF(COUNTIF(Rose!I$2:I$41,S47)=1,Rose!I$1,Rose!J$1)))),IF(BN47="SDX",IF(COUNTIF(Rose!K$2:K$41,S47)=1,Rose!K$1,IF(COUNTIF(Rose!L$2:L$41,S47)=1,Rose!L$1,IF(COUNTIF(Rose!M$2:M$41,S47)=1,Rose!M$1,IF(COUNTIF(Rose!N$2:N$41,S47)=1,Rose!N$1,Rose!O$1)))),IF(COUNTIF(Rose!P$2:P$41,S47)=1,Rose!P$1,IF(COUNTIF(Rose!Q$2:Q$41,S47)=1,Rose!Q$1,IF(COUNTIF(Rose!R$2:R$41,S47)=1,Rose!R$1,IF(COUNTIF(Rose!S$2:S$41,S47)=1,Rose!S$1,Rose!T$1)))))))</f>
        <v>Verona</v>
      </c>
    </row>
    <row r="48" spans="1:67" ht="15">
      <c r="A48" s="26">
        <f t="shared" si="16"/>
        <v>0</v>
      </c>
      <c r="B48" s="111"/>
      <c r="C48" s="26" t="e">
        <f t="shared" si="17"/>
        <v>#N/A</v>
      </c>
      <c r="D48" s="26" t="str">
        <f t="shared" si="12"/>
        <v>Verona</v>
      </c>
      <c r="E48" s="71"/>
      <c r="F48" s="67">
        <f>IF('Inserisci Voti'!D41="","",'Inserisci Voti'!D41)</f>
      </c>
      <c r="G48" s="67">
        <f>IF('Inserisci Voti'!E41="","",'Inserisci Voti'!E41)</f>
      </c>
      <c r="H48" s="67">
        <f>IF('Inserisci Voti'!F41="","",'Inserisci Voti'!F41)</f>
      </c>
      <c r="I48" s="67">
        <f>IF('Inserisci Voti'!G41="","",'Inserisci Voti'!G41)</f>
      </c>
      <c r="J48" s="67">
        <f>IF('Inserisci Voti'!H41="","",'Inserisci Voti'!H41)</f>
      </c>
      <c r="K48" s="67">
        <f>IF('Inserisci Voti'!I41="","",'Inserisci Voti'!I41)</f>
      </c>
      <c r="L48" s="67">
        <f>IF('Inserisci Voti'!J41="","",'Inserisci Voti'!J41)</f>
      </c>
      <c r="M48" s="72">
        <f>IF('Inserisci Voti'!K41="","",'Inserisci Voti'!K41)</f>
        <v>0</v>
      </c>
      <c r="N48" s="50"/>
      <c r="O48" s="26">
        <f t="shared" si="18"/>
        <v>0</v>
      </c>
      <c r="P48" s="111"/>
      <c r="Q48" s="26" t="e">
        <f t="shared" si="19"/>
        <v>#N/A</v>
      </c>
      <c r="R48" s="26" t="str">
        <f t="shared" si="20"/>
        <v>Verona</v>
      </c>
      <c r="S48" s="71"/>
      <c r="T48" s="98">
        <f>IF('Inserisci Voti'!D125="","",'Inserisci Voti'!D125)</f>
      </c>
      <c r="U48" s="67">
        <f>IF('Inserisci Voti'!E125="","",'Inserisci Voti'!E125)</f>
      </c>
      <c r="V48" s="67">
        <f>IF('Inserisci Voti'!F125="","",'Inserisci Voti'!F125)</f>
      </c>
      <c r="W48" s="67">
        <f>IF('Inserisci Voti'!G125="","",'Inserisci Voti'!G125)</f>
      </c>
      <c r="X48" s="67">
        <f>IF('Inserisci Voti'!H125="","",'Inserisci Voti'!H125)</f>
      </c>
      <c r="Y48" s="67">
        <f>IF('Inserisci Voti'!I125="","",'Inserisci Voti'!I125)</f>
      </c>
      <c r="Z48" s="67">
        <f>IF('Inserisci Voti'!J125="","",'Inserisci Voti'!J125)</f>
      </c>
      <c r="AA48" s="72">
        <f>IF('Inserisci Voti'!K125="","",'Inserisci Voti'!K125)</f>
        <v>0</v>
      </c>
      <c r="AR48" s="54" t="s">
        <v>51</v>
      </c>
      <c r="AS48" s="36" t="s">
        <v>456</v>
      </c>
      <c r="BH48" t="str">
        <f>IF(COUNTIF(Rose!A$2:J$41,SuperCoppa!E48)=1,"META SX",IF(COUNTIF(Rose!K$2:T$41,SuperCoppa!E48)=1,"META DX","non esiste"))</f>
        <v>non esiste</v>
      </c>
      <c r="BI48" t="str">
        <f>IF(BH48="META SX",IF(COUNTIF(Rose!A$2:E$41,SuperCoppa!E48)=1,"SSX","DSX"),IF(BH48="META DX",IF(COUNTIF(Rose!K$2:O$41,SuperCoppa!E48)=1,"SDX","DDX"),"non esiste"))</f>
        <v>non esiste</v>
      </c>
      <c r="BJ48" t="str">
        <f>IF(BI48="SSX",IF(COUNTIF(Rose!A$2:A$41,E48)=1,Rose!A$1,IF(COUNTIF(Rose!B$2:B$41,E48)=1,Rose!B$1,IF(COUNTIF(Rose!C$2:C$41,E48)=1,Rose!C$1,IF(COUNTIF(Rose!D$2:D$41,E48)=1,Rose!D$1,Rose!E$1)))),IF(BI48="DSX",IF(COUNTIF(Rose!F$2:F$41,E48)=1,Rose!F$1,IF(COUNTIF(Rose!G$2:G$41,E48)=1,Rose!G$1,IF(COUNTIF(Rose!H$2:H$41,E48)=1,Rose!H$1,IF(COUNTIF(Rose!I$2:I$41,E48)=1,Rose!I$1,Rose!J$1)))),IF(BI48="SDX",IF(COUNTIF(Rose!K$2:K$41,E48)=1,Rose!K$1,IF(COUNTIF(Rose!L$2:L$41,E48)=1,Rose!L$1,IF(COUNTIF(Rose!M$2:M$41,E48)=1,Rose!M$1,IF(COUNTIF(Rose!N$2:N$41,E48)=1,Rose!N$1,Rose!O$1)))),IF(COUNTIF(Rose!P$2:P$41,E48)=1,Rose!P$1,IF(COUNTIF(Rose!Q$2:Q$41,E48)=1,Rose!Q$1,IF(COUNTIF(Rose!R$2:R$41,E48)=1,Rose!R$1,IF(COUNTIF(Rose!S$2:S$41,E48)=1,Rose!S$1,Rose!T$1)))))))</f>
        <v>Verona</v>
      </c>
      <c r="BM48" t="str">
        <f>IF(COUNTIF(Rose!A$2:J$41,SuperCoppa!S48)=1,"META SX",IF(COUNTIF(Rose!K$2:T$41,SuperCoppa!S48)=1,"META DX","non esiste"))</f>
        <v>non esiste</v>
      </c>
      <c r="BN48" t="str">
        <f>IF(BM48="META SX",IF(COUNTIF(Rose!A$2:E$41,SuperCoppa!S48)=1,"SSX","DSX"),IF(BM48="META DX",IF(COUNTIF(Rose!K$2:O$41,SuperCoppa!S48)=1,"SDX","DDX"),"non esiste"))</f>
        <v>non esiste</v>
      </c>
      <c r="BO48" t="str">
        <f>IF(BN48="SSX",IF(COUNTIF(Rose!A$2:A$41,S48)=1,Rose!A$1,IF(COUNTIF(Rose!B$2:B$41,S48)=1,Rose!B$1,IF(COUNTIF(Rose!C$2:C$41,S48)=1,Rose!C$1,IF(COUNTIF(Rose!D$2:D$41,S48)=1,Rose!D$1,Rose!E$1)))),IF(BN48="DSX",IF(COUNTIF(Rose!F$2:F$41,S48)=1,Rose!F$1,IF(COUNTIF(Rose!G$2:G$41,S48)=1,Rose!G$1,IF(COUNTIF(Rose!H$2:H$41,S48)=1,Rose!H$1,IF(COUNTIF(Rose!I$2:I$41,S48)=1,Rose!I$1,Rose!J$1)))),IF(BN48="SDX",IF(COUNTIF(Rose!K$2:K$41,S48)=1,Rose!K$1,IF(COUNTIF(Rose!L$2:L$41,S48)=1,Rose!L$1,IF(COUNTIF(Rose!M$2:M$41,S48)=1,Rose!M$1,IF(COUNTIF(Rose!N$2:N$41,S48)=1,Rose!N$1,Rose!O$1)))),IF(COUNTIF(Rose!P$2:P$41,S48)=1,Rose!P$1,IF(COUNTIF(Rose!Q$2:Q$41,S48)=1,Rose!Q$1,IF(COUNTIF(Rose!R$2:R$41,S48)=1,Rose!R$1,IF(COUNTIF(Rose!S$2:S$41,S48)=1,Rose!S$1,Rose!T$1)))))))</f>
        <v>Verona</v>
      </c>
    </row>
    <row r="49" spans="3:67" ht="12.75">
      <c r="C49" s="42">
        <f>IF(COUNTIF(C42:C48,"P")&gt;1,"Port ris KO",IF(COUNTIF(C42:C48,"D")&gt;2,"Dif ris KO",IF(COUNTIF(C42:C48,"C")&gt;2,"Cent ris KO",IF(COUNTIF(C42:C48,"A")&gt;2,"Att ris KO",""))))</f>
      </c>
      <c r="D49" s="25"/>
      <c r="E49" s="75"/>
      <c r="F49" s="61" t="s">
        <v>27</v>
      </c>
      <c r="G49" s="62"/>
      <c r="H49" s="63">
        <f>COUNT(F30:F48)+COUNTIF(F30:F48,"UFFICIO")+COUNTIF(F30:F48,"ASSENTE")</f>
        <v>0</v>
      </c>
      <c r="I49" s="60"/>
      <c r="J49" s="60"/>
      <c r="K49" s="60"/>
      <c r="L49" s="60"/>
      <c r="M49" s="76"/>
      <c r="N49" s="50"/>
      <c r="O49" s="4"/>
      <c r="Q49" s="42">
        <f>IF(COUNTIF(Q42:Q48,"P")&gt;1,"Port ris KO",IF(COUNTIF(Q42:Q48,"D")&gt;2,"Dif ris KO",IF(COUNTIF(Q42:Q48,"C")&gt;2,"Cent ris KO",IF(COUNTIF(Q42:Q48,"A")&gt;2,"Att ris KO",""))))</f>
      </c>
      <c r="R49" s="25"/>
      <c r="S49" s="75"/>
      <c r="T49" s="61" t="s">
        <v>27</v>
      </c>
      <c r="U49" s="62"/>
      <c r="V49" s="63">
        <f>COUNT(T30:T48)+COUNTIF(T30:T48,"UFFICIO")+COUNTIF(T30:T48,"ASSENTE")</f>
        <v>0</v>
      </c>
      <c r="W49" s="60"/>
      <c r="X49" s="60"/>
      <c r="Y49" s="60"/>
      <c r="Z49" s="60"/>
      <c r="AA49" s="76"/>
      <c r="AR49" s="4" t="s">
        <v>49</v>
      </c>
      <c r="AS49" s="36" t="s">
        <v>464</v>
      </c>
      <c r="BH49" s="34" t="str">
        <f>IF(COUNTIF(Rose!A$2:J$41,SuperCoppa!E49)=1,"META SX",IF(COUNTIF(Rose!K$2:T$41,SuperCoppa!E49)=1,"META DX","non esiste"))</f>
        <v>non esiste</v>
      </c>
      <c r="BI49" s="34" t="str">
        <f>IF(BH49="META SX",IF(COUNTIF(Rose!A$2:E$41,SuperCoppa!E49)=1,"SSX","DSX"),IF(BH49="META DX",IF(COUNTIF(Rose!K$2:O$41,SuperCoppa!E49)=1,"SDX","DDX"),"non esiste"))</f>
        <v>non esiste</v>
      </c>
      <c r="BJ49" s="34" t="str">
        <f>IF(BI49="SSX",IF(COUNTIF(Rose!A$2:A$41,E49)=1,Rose!A$1,IF(COUNTIF(Rose!B$2:B$41,E49)=1,Rose!B$1,IF(COUNTIF(Rose!C$2:C$41,E49)=1,Rose!C$1,IF(COUNTIF(Rose!D$2:D$41,E49)=1,Rose!D$1,Rose!E$1)))),IF(BI49="DSX",IF(COUNTIF(Rose!F$2:F$41,E49)=1,Rose!F$1,IF(COUNTIF(Rose!G$2:G$41,E49)=1,Rose!G$1,IF(COUNTIF(Rose!H$2:H$41,E49)=1,Rose!H$1,IF(COUNTIF(Rose!I$2:I$41,E49)=1,Rose!I$1,Rose!J$1)))),IF(BI49="SDX",IF(COUNTIF(Rose!K$2:K$41,E49)=1,Rose!K$1,IF(COUNTIF(Rose!L$2:L$41,E49)=1,Rose!L$1,IF(COUNTIF(Rose!M$2:M$41,E49)=1,Rose!M$1,IF(COUNTIF(Rose!N$2:N$41,E49)=1,Rose!N$1,Rose!O$1)))),IF(COUNTIF(Rose!P$2:P$41,E49)=1,Rose!P$1,IF(COUNTIF(Rose!Q$2:Q$41,E49)=1,Rose!Q$1,IF(COUNTIF(Rose!R$2:R$41,E49)=1,Rose!R$1,IF(COUNTIF(Rose!S$2:S$41,E49)=1,Rose!S$1,Rose!T$1)))))))</f>
        <v>Verona</v>
      </c>
      <c r="BK49" s="34"/>
      <c r="BL49" s="34"/>
      <c r="BM49" s="34" t="str">
        <f>IF(COUNTIF(Rose!A$2:J$41,SuperCoppa!S49)=1,"META SX",IF(COUNTIF(Rose!K$2:T$41,SuperCoppa!S49)=1,"META DX","non esiste"))</f>
        <v>non esiste</v>
      </c>
      <c r="BN49" s="34" t="str">
        <f>IF(BM49="META SX",IF(COUNTIF(Rose!A$2:E$41,SuperCoppa!S49)=1,"SSX","DSX"),IF(BM49="META DX",IF(COUNTIF(Rose!K$2:O$41,SuperCoppa!S49)=1,"SDX","DDX"),"non esiste"))</f>
        <v>non esiste</v>
      </c>
      <c r="BO49" s="34" t="str">
        <f>IF(BN49="SSX",IF(COUNTIF(Rose!A$2:A$41,S49)=1,Rose!A$1,IF(COUNTIF(Rose!B$2:B$41,S49)=1,Rose!B$1,IF(COUNTIF(Rose!C$2:C$41,S49)=1,Rose!C$1,IF(COUNTIF(Rose!D$2:D$41,S49)=1,Rose!D$1,Rose!E$1)))),IF(BN49="DSX",IF(COUNTIF(Rose!F$2:F$41,S49)=1,Rose!F$1,IF(COUNTIF(Rose!G$2:G$41,S49)=1,Rose!G$1,IF(COUNTIF(Rose!H$2:H$41,S49)=1,Rose!H$1,IF(COUNTIF(Rose!I$2:I$41,S49)=1,Rose!I$1,Rose!J$1)))),IF(BN49="SDX",IF(COUNTIF(Rose!K$2:K$41,S49)=1,Rose!K$1,IF(COUNTIF(Rose!L$2:L$41,S49)=1,Rose!L$1,IF(COUNTIF(Rose!M$2:M$41,S49)=1,Rose!M$1,IF(COUNTIF(Rose!N$2:N$41,S49)=1,Rose!N$1,Rose!O$1)))),IF(COUNTIF(Rose!P$2:P$41,S49)=1,Rose!P$1,IF(COUNTIF(Rose!Q$2:Q$41,S49)=1,Rose!Q$1,IF(COUNTIF(Rose!R$2:R$41,S49)=1,Rose!R$1,IF(COUNTIF(Rose!S$2:S$41,S49)=1,Rose!S$1,Rose!T$1)))))))</f>
        <v>Verona</v>
      </c>
    </row>
    <row r="50" spans="1:67" ht="15.75">
      <c r="A50" s="43"/>
      <c r="B50" s="43"/>
      <c r="C50" s="44" t="s">
        <v>53</v>
      </c>
      <c r="D50" s="45" t="e">
        <f>IF(C30="P",CONCATENATE(COUNTIF(C31:C40,"D"),"-",COUNTIF(C31:C40,"C"),"-",COUNTIF(C31:C40,"A")),"No Port")</f>
        <v>#N/A</v>
      </c>
      <c r="E50" s="77"/>
      <c r="F50" s="65"/>
      <c r="G50" s="65"/>
      <c r="H50" s="65"/>
      <c r="I50" s="65"/>
      <c r="J50" s="65"/>
      <c r="K50" s="66" t="s">
        <v>8</v>
      </c>
      <c r="L50" s="65"/>
      <c r="M50" s="78">
        <f>SUM(M30:M48)</f>
        <v>0</v>
      </c>
      <c r="N50" s="50"/>
      <c r="O50" s="43"/>
      <c r="P50" s="43"/>
      <c r="Q50" s="44" t="s">
        <v>53</v>
      </c>
      <c r="R50" s="45" t="e">
        <f>IF(Q30="P",CONCATENATE(COUNTIF(Q31:Q40,"D"),"-",COUNTIF(Q31:Q40,"C"),"-",COUNTIF(Q31:Q40,"A")),"No Port")</f>
        <v>#N/A</v>
      </c>
      <c r="S50" s="77"/>
      <c r="T50" s="65"/>
      <c r="U50" s="65"/>
      <c r="V50" s="65"/>
      <c r="W50" s="65"/>
      <c r="X50" s="65"/>
      <c r="Y50" s="66" t="s">
        <v>8</v>
      </c>
      <c r="Z50" s="65"/>
      <c r="AA50" s="78">
        <f>SUM(AA30:AA48)</f>
        <v>0</v>
      </c>
      <c r="AR50" s="54" t="s">
        <v>51</v>
      </c>
      <c r="AS50" s="36" t="s">
        <v>434</v>
      </c>
      <c r="BH50" s="34" t="str">
        <f>IF(COUNTIF(Rose!A$2:J$41,SuperCoppa!E50)=1,"META SX",IF(COUNTIF(Rose!K$2:T$41,SuperCoppa!E50)=1,"META DX","non esiste"))</f>
        <v>non esiste</v>
      </c>
      <c r="BI50" s="34" t="str">
        <f>IF(BH50="META SX",IF(COUNTIF(Rose!A$2:E$41,SuperCoppa!E50)=1,"SSX","DSX"),IF(BH50="META DX",IF(COUNTIF(Rose!K$2:O$41,SuperCoppa!E50)=1,"SDX","DDX"),"non esiste"))</f>
        <v>non esiste</v>
      </c>
      <c r="BJ50" s="34" t="str">
        <f>IF(BI50="SSX",IF(COUNTIF(Rose!A$2:A$41,E50)=1,Rose!A$1,IF(COUNTIF(Rose!B$2:B$41,E50)=1,Rose!B$1,IF(COUNTIF(Rose!C$2:C$41,E50)=1,Rose!C$1,IF(COUNTIF(Rose!D$2:D$41,E50)=1,Rose!D$1,Rose!E$1)))),IF(BI50="DSX",IF(COUNTIF(Rose!F$2:F$41,E50)=1,Rose!F$1,IF(COUNTIF(Rose!G$2:G$41,E50)=1,Rose!G$1,IF(COUNTIF(Rose!H$2:H$41,E50)=1,Rose!H$1,IF(COUNTIF(Rose!I$2:I$41,E50)=1,Rose!I$1,Rose!J$1)))),IF(BI50="SDX",IF(COUNTIF(Rose!K$2:K$41,E50)=1,Rose!K$1,IF(COUNTIF(Rose!L$2:L$41,E50)=1,Rose!L$1,IF(COUNTIF(Rose!M$2:M$41,E50)=1,Rose!M$1,IF(COUNTIF(Rose!N$2:N$41,E50)=1,Rose!N$1,Rose!O$1)))),IF(COUNTIF(Rose!P$2:P$41,E50)=1,Rose!P$1,IF(COUNTIF(Rose!Q$2:Q$41,E50)=1,Rose!Q$1,IF(COUNTIF(Rose!R$2:R$41,E50)=1,Rose!R$1,IF(COUNTIF(Rose!S$2:S$41,E50)=1,Rose!S$1,Rose!T$1)))))))</f>
        <v>Verona</v>
      </c>
      <c r="BK50" s="34"/>
      <c r="BL50" s="34"/>
      <c r="BM50" s="34" t="str">
        <f>IF(COUNTIF(Rose!A$2:J$41,SuperCoppa!S50)=1,"META SX",IF(COUNTIF(Rose!K$2:T$41,SuperCoppa!S50)=1,"META DX","non esiste"))</f>
        <v>non esiste</v>
      </c>
      <c r="BN50" s="34" t="str">
        <f>IF(BM50="META SX",IF(COUNTIF(Rose!A$2:E$41,SuperCoppa!S50)=1,"SSX","DSX"),IF(BM50="META DX",IF(COUNTIF(Rose!K$2:O$41,SuperCoppa!S50)=1,"SDX","DDX"),"non esiste"))</f>
        <v>non esiste</v>
      </c>
      <c r="BO50" s="34" t="str">
        <f>IF(BN50="SSX",IF(COUNTIF(Rose!A$2:A$41,S50)=1,Rose!A$1,IF(COUNTIF(Rose!B$2:B$41,S50)=1,Rose!B$1,IF(COUNTIF(Rose!C$2:C$41,S50)=1,Rose!C$1,IF(COUNTIF(Rose!D$2:D$41,S50)=1,Rose!D$1,Rose!E$1)))),IF(BN50="DSX",IF(COUNTIF(Rose!F$2:F$41,S50)=1,Rose!F$1,IF(COUNTIF(Rose!G$2:G$41,S50)=1,Rose!G$1,IF(COUNTIF(Rose!H$2:H$41,S50)=1,Rose!H$1,IF(COUNTIF(Rose!I$2:I$41,S50)=1,Rose!I$1,Rose!J$1)))),IF(BN50="SDX",IF(COUNTIF(Rose!K$2:K$41,S50)=1,Rose!K$1,IF(COUNTIF(Rose!L$2:L$41,S50)=1,Rose!L$1,IF(COUNTIF(Rose!M$2:M$41,S50)=1,Rose!M$1,IF(COUNTIF(Rose!N$2:N$41,S50)=1,Rose!N$1,Rose!O$1)))),IF(COUNTIF(Rose!P$2:P$41,S50)=1,Rose!P$1,IF(COUNTIF(Rose!Q$2:Q$41,S50)=1,Rose!Q$1,IF(COUNTIF(Rose!R$2:R$41,S50)=1,Rose!R$1,IF(COUNTIF(Rose!S$2:S$41,S50)=1,Rose!S$1,Rose!T$1)))))))</f>
        <v>Verona</v>
      </c>
    </row>
    <row r="51" spans="3:67" ht="18">
      <c r="C51" s="25"/>
      <c r="D51" s="41" t="e">
        <f>IF(OR(D50="3-4-3",D50="3-5-2",D50="4-3-3",D50="4-4-2",D50="4-5-1",D50="5-3-2",D50="5-4-1",D50="6-3-1"),"","Non Valido")</f>
        <v>#N/A</v>
      </c>
      <c r="E51" s="75"/>
      <c r="F51" s="60"/>
      <c r="G51" s="60"/>
      <c r="H51" s="60"/>
      <c r="I51" s="129" t="s">
        <v>132</v>
      </c>
      <c r="J51" s="129"/>
      <c r="K51" s="129"/>
      <c r="L51" s="115">
        <f>SUM(B42:B48)</f>
        <v>0</v>
      </c>
      <c r="M51" s="79">
        <f>IF(M50&lt;93,IF(M50&lt;66,0,IF(AND(M50&gt;=66,M50&lt;72),1,IF(AND(M50&gt;=72,M50&lt;78),2,IF(AND(M50&gt;=78,M50&lt;84),3,IF(AND(M50&gt;=84,M50&lt;90),4,IF(AND(M50&gt;=90,M50&lt;96),5,6)))))),IF(AND(M50&gt;=96,M50&lt;102),7,IF(AND(M50&gt;=102,M50&lt;108),8,IF(AND(M50&gt;=108,M50&lt;114),9,IF(AND(M50&gt;=114,M50&lt;120),10,IF(AND(M50&gt;=120,M50&lt;126),11,12))))))</f>
        <v>0</v>
      </c>
      <c r="N51" s="50"/>
      <c r="O51" s="4"/>
      <c r="Q51" s="25"/>
      <c r="R51" s="41" t="e">
        <f>IF(OR(R50="3-4-3",R50="3-5-2",R50="4-3-3",R50="4-4-2",R50="4-5-1",R50="5-3-2",R50="5-4-1",R50="6-3-1"),"","Non Valido")</f>
        <v>#N/A</v>
      </c>
      <c r="S51" s="75"/>
      <c r="T51" s="60"/>
      <c r="U51" s="60"/>
      <c r="V51" s="60"/>
      <c r="W51" s="129" t="s">
        <v>132</v>
      </c>
      <c r="X51" s="129"/>
      <c r="Y51" s="129"/>
      <c r="Z51" s="115">
        <f>SUM(P42:P48)</f>
        <v>0</v>
      </c>
      <c r="AA51" s="79">
        <f>IF(AA50&lt;93,IF(AA50&lt;66,0,IF(AND(AA50&gt;=66,AA50&lt;72),1,IF(AND(AA50&gt;=72,AA50&lt;78),2,IF(AND(AA50&gt;=78,AA50&lt;84),3,IF(AND(AA50&gt;=84,AA50&lt;90),4,IF(AND(AA50&gt;=90,AA50&lt;96),5,6)))))),IF(AND(AA50&gt;=96,AA50&lt;102),7,IF(AND(AA50&gt;=102,AA50&lt;108),8,IF(AND(AA50&gt;=108,AA50&lt;114),9,IF(AND(AA50&gt;=114,AA50&lt;120),10,IF(AND(AA50&gt;=120,AA50&lt;126),11,12))))))</f>
        <v>0</v>
      </c>
      <c r="AR51" s="4" t="s">
        <v>49</v>
      </c>
      <c r="AS51" s="36" t="s">
        <v>465</v>
      </c>
      <c r="BH51" s="34" t="str">
        <f>IF(COUNTIF(Rose!A$2:J$41,SuperCoppa!E51)=1,"META SX",IF(COUNTIF(Rose!K$2:T$41,SuperCoppa!E51)=1,"META DX","non esiste"))</f>
        <v>non esiste</v>
      </c>
      <c r="BI51" s="34" t="str">
        <f>IF(BH51="META SX",IF(COUNTIF(Rose!A$2:E$41,SuperCoppa!E51)=1,"SSX","DSX"),IF(BH51="META DX",IF(COUNTIF(Rose!K$2:O$41,SuperCoppa!E51)=1,"SDX","DDX"),"non esiste"))</f>
        <v>non esiste</v>
      </c>
      <c r="BJ51" s="34" t="str">
        <f>IF(BI51="SSX",IF(COUNTIF(Rose!A$2:A$41,E51)=1,Rose!A$1,IF(COUNTIF(Rose!B$2:B$41,E51)=1,Rose!B$1,IF(COUNTIF(Rose!C$2:C$41,E51)=1,Rose!C$1,IF(COUNTIF(Rose!D$2:D$41,E51)=1,Rose!D$1,Rose!E$1)))),IF(BI51="DSX",IF(COUNTIF(Rose!F$2:F$41,E51)=1,Rose!F$1,IF(COUNTIF(Rose!G$2:G$41,E51)=1,Rose!G$1,IF(COUNTIF(Rose!H$2:H$41,E51)=1,Rose!H$1,IF(COUNTIF(Rose!I$2:I$41,E51)=1,Rose!I$1,Rose!J$1)))),IF(BI51="SDX",IF(COUNTIF(Rose!K$2:K$41,E51)=1,Rose!K$1,IF(COUNTIF(Rose!L$2:L$41,E51)=1,Rose!L$1,IF(COUNTIF(Rose!M$2:M$41,E51)=1,Rose!M$1,IF(COUNTIF(Rose!N$2:N$41,E51)=1,Rose!N$1,Rose!O$1)))),IF(COUNTIF(Rose!P$2:P$41,E51)=1,Rose!P$1,IF(COUNTIF(Rose!Q$2:Q$41,E51)=1,Rose!Q$1,IF(COUNTIF(Rose!R$2:R$41,E51)=1,Rose!R$1,IF(COUNTIF(Rose!S$2:S$41,E51)=1,Rose!S$1,Rose!T$1)))))))</f>
        <v>Verona</v>
      </c>
      <c r="BK51" s="34"/>
      <c r="BL51" s="34"/>
      <c r="BM51" s="34" t="str">
        <f>IF(COUNTIF(Rose!A$2:J$41,SuperCoppa!S51)=1,"META SX",IF(COUNTIF(Rose!K$2:T$41,SuperCoppa!S51)=1,"META DX","non esiste"))</f>
        <v>non esiste</v>
      </c>
      <c r="BN51" s="34" t="str">
        <f>IF(BM51="META SX",IF(COUNTIF(Rose!A$2:E$41,SuperCoppa!S51)=1,"SSX","DSX"),IF(BM51="META DX",IF(COUNTIF(Rose!K$2:O$41,SuperCoppa!S51)=1,"SDX","DDX"),"non esiste"))</f>
        <v>non esiste</v>
      </c>
      <c r="BO51" s="34" t="str">
        <f>IF(BN51="SSX",IF(COUNTIF(Rose!A$2:A$41,S51)=1,Rose!A$1,IF(COUNTIF(Rose!B$2:B$41,S51)=1,Rose!B$1,IF(COUNTIF(Rose!C$2:C$41,S51)=1,Rose!C$1,IF(COUNTIF(Rose!D$2:D$41,S51)=1,Rose!D$1,Rose!E$1)))),IF(BN51="DSX",IF(COUNTIF(Rose!F$2:F$41,S51)=1,Rose!F$1,IF(COUNTIF(Rose!G$2:G$41,S51)=1,Rose!G$1,IF(COUNTIF(Rose!H$2:H$41,S51)=1,Rose!H$1,IF(COUNTIF(Rose!I$2:I$41,S51)=1,Rose!I$1,Rose!J$1)))),IF(BN51="SDX",IF(COUNTIF(Rose!K$2:K$41,S51)=1,Rose!K$1,IF(COUNTIF(Rose!L$2:L$41,S51)=1,Rose!L$1,IF(COUNTIF(Rose!M$2:M$41,S51)=1,Rose!M$1,IF(COUNTIF(Rose!N$2:N$41,S51)=1,Rose!N$1,Rose!O$1)))),IF(COUNTIF(Rose!P$2:P$41,S51)=1,Rose!P$1,IF(COUNTIF(Rose!Q$2:Q$41,S51)=1,Rose!Q$1,IF(COUNTIF(Rose!R$2:R$41,S51)=1,Rose!R$1,IF(COUNTIF(Rose!S$2:S$41,S51)=1,Rose!S$1,Rose!T$1)))))))</f>
        <v>Verona</v>
      </c>
    </row>
    <row r="52" spans="1:67" ht="16.5" thickBot="1">
      <c r="A52" s="46"/>
      <c r="B52" s="46"/>
      <c r="C52" s="47"/>
      <c r="D52" s="47"/>
      <c r="E52" s="80"/>
      <c r="F52" s="81"/>
      <c r="G52" s="81"/>
      <c r="H52" s="81"/>
      <c r="I52" s="81"/>
      <c r="J52" s="81"/>
      <c r="K52" s="82" t="s">
        <v>11</v>
      </c>
      <c r="L52" s="81"/>
      <c r="M52" s="83">
        <f>IF(M51&lt;&gt;AA51,IF(AND(AA50&lt;59,M50&gt;=59,(AA50+3)&lt;=M50),M51+1,IF(M50&lt;66,M51,IF(M50&gt;69,IF(AND(M50&lt;AA50,(M50+3)&gt;AA50),M51+1,M51),IF(AND(M50&lt;=69,M50&gt;=66),IF(AND(M50&gt;AA50,(AA50+3)&gt;M50),M51-1,M51))))),IF(AND(AA50&lt;59,M50&gt;=59,(AA50+3)&lt;=M50),M51+1,M51))</f>
        <v>0</v>
      </c>
      <c r="N52" s="50"/>
      <c r="O52" s="46"/>
      <c r="P52" s="46"/>
      <c r="Q52" s="47"/>
      <c r="R52" s="47"/>
      <c r="S52" s="80"/>
      <c r="T52" s="81"/>
      <c r="U52" s="81"/>
      <c r="V52" s="81"/>
      <c r="W52" s="81"/>
      <c r="X52" s="81"/>
      <c r="Y52" s="82" t="s">
        <v>11</v>
      </c>
      <c r="Z52" s="81"/>
      <c r="AA52" s="83">
        <f>IF(AA51&lt;&gt;M51,IF(AND(M50&lt;59,AA50&gt;=59,(M50+3)&lt;=AA50),AA51+1,IF(AA50&lt;66,AA51,IF(AA50&gt;69,IF(AND(AA50&lt;M50,(AA50+3)&gt;M50),AA51+1,AA51),IF(AND(AA50&lt;=69,AA50&gt;=66),IF(AND(AA50&gt;M50,(M50+3)&gt;AA50),AA51-1,AA51))))),IF(AND(M50&lt;59,AA50&gt;=59,(M50+3)&lt;=AA50),AA51+1,AA51))</f>
        <v>0</v>
      </c>
      <c r="AR52" s="54" t="s">
        <v>52</v>
      </c>
      <c r="AS52" s="36" t="s">
        <v>463</v>
      </c>
      <c r="BH52" s="34" t="str">
        <f>IF(COUNTIF(Rose!A$2:J$41,SuperCoppa!E52)=1,"META SX",IF(COUNTIF(Rose!K$2:T$41,SuperCoppa!E52)=1,"META DX","non esiste"))</f>
        <v>non esiste</v>
      </c>
      <c r="BI52" s="34" t="str">
        <f>IF(BH52="META SX",IF(COUNTIF(Rose!A$2:E$41,SuperCoppa!E52)=1,"SSX","DSX"),IF(BH52="META DX",IF(COUNTIF(Rose!K$2:O$41,SuperCoppa!E52)=1,"SDX","DDX"),"non esiste"))</f>
        <v>non esiste</v>
      </c>
      <c r="BJ52" s="34" t="str">
        <f>IF(BI52="SSX",IF(COUNTIF(Rose!A$2:A$41,E52)=1,Rose!A$1,IF(COUNTIF(Rose!B$2:B$41,E52)=1,Rose!B$1,IF(COUNTIF(Rose!C$2:C$41,E52)=1,Rose!C$1,IF(COUNTIF(Rose!D$2:D$41,E52)=1,Rose!D$1,Rose!E$1)))),IF(BI52="DSX",IF(COUNTIF(Rose!F$2:F$41,E52)=1,Rose!F$1,IF(COUNTIF(Rose!G$2:G$41,E52)=1,Rose!G$1,IF(COUNTIF(Rose!H$2:H$41,E52)=1,Rose!H$1,IF(COUNTIF(Rose!I$2:I$41,E52)=1,Rose!I$1,Rose!J$1)))),IF(BI52="SDX",IF(COUNTIF(Rose!K$2:K$41,E52)=1,Rose!K$1,IF(COUNTIF(Rose!L$2:L$41,E52)=1,Rose!L$1,IF(COUNTIF(Rose!M$2:M$41,E52)=1,Rose!M$1,IF(COUNTIF(Rose!N$2:N$41,E52)=1,Rose!N$1,Rose!O$1)))),IF(COUNTIF(Rose!P$2:P$41,E52)=1,Rose!P$1,IF(COUNTIF(Rose!Q$2:Q$41,E52)=1,Rose!Q$1,IF(COUNTIF(Rose!R$2:R$41,E52)=1,Rose!R$1,IF(COUNTIF(Rose!S$2:S$41,E52)=1,Rose!S$1,Rose!T$1)))))))</f>
        <v>Verona</v>
      </c>
      <c r="BK52" s="34"/>
      <c r="BL52" s="34"/>
      <c r="BM52" s="34" t="str">
        <f>IF(COUNTIF(Rose!A$2:J$41,SuperCoppa!S52)=1,"META SX",IF(COUNTIF(Rose!K$2:T$41,SuperCoppa!S52)=1,"META DX","non esiste"))</f>
        <v>non esiste</v>
      </c>
      <c r="BN52" s="34" t="str">
        <f>IF(BM52="META SX",IF(COUNTIF(Rose!A$2:E$41,SuperCoppa!S52)=1,"SSX","DSX"),IF(BM52="META DX",IF(COUNTIF(Rose!K$2:O$41,SuperCoppa!S52)=1,"SDX","DDX"),"non esiste"))</f>
        <v>non esiste</v>
      </c>
      <c r="BO52" s="34" t="str">
        <f>IF(BN52="SSX",IF(COUNTIF(Rose!A$2:A$41,S52)=1,Rose!A$1,IF(COUNTIF(Rose!B$2:B$41,S52)=1,Rose!B$1,IF(COUNTIF(Rose!C$2:C$41,S52)=1,Rose!C$1,IF(COUNTIF(Rose!D$2:D$41,S52)=1,Rose!D$1,Rose!E$1)))),IF(BN52="DSX",IF(COUNTIF(Rose!F$2:F$41,S52)=1,Rose!F$1,IF(COUNTIF(Rose!G$2:G$41,S52)=1,Rose!G$1,IF(COUNTIF(Rose!H$2:H$41,S52)=1,Rose!H$1,IF(COUNTIF(Rose!I$2:I$41,S52)=1,Rose!I$1,Rose!J$1)))),IF(BN52="SDX",IF(COUNTIF(Rose!K$2:K$41,S52)=1,Rose!K$1,IF(COUNTIF(Rose!L$2:L$41,S52)=1,Rose!L$1,IF(COUNTIF(Rose!M$2:M$41,S52)=1,Rose!M$1,IF(COUNTIF(Rose!N$2:N$41,S52)=1,Rose!N$1,Rose!O$1)))),IF(COUNTIF(Rose!P$2:P$41,S52)=1,Rose!P$1,IF(COUNTIF(Rose!Q$2:Q$41,S52)=1,Rose!Q$1,IF(COUNTIF(Rose!R$2:R$41,S52)=1,Rose!R$1,IF(COUNTIF(Rose!S$2:S$41,S52)=1,Rose!S$1,Rose!T$1)))))))</f>
        <v>Verona</v>
      </c>
    </row>
    <row r="53" spans="1:67" ht="13.5" thickBot="1">
      <c r="A53" s="85"/>
      <c r="B53" s="85"/>
      <c r="C53" s="86"/>
      <c r="D53" s="86"/>
      <c r="E53" s="85"/>
      <c r="F53" s="85"/>
      <c r="G53" s="85"/>
      <c r="H53" s="85"/>
      <c r="I53" s="85"/>
      <c r="J53" s="85"/>
      <c r="K53" s="85"/>
      <c r="L53" s="85"/>
      <c r="M53" s="85"/>
      <c r="N53" s="87"/>
      <c r="O53" s="85"/>
      <c r="P53" s="85"/>
      <c r="Q53" s="86"/>
      <c r="R53" s="86"/>
      <c r="S53" s="85"/>
      <c r="T53" s="87"/>
      <c r="U53" s="87"/>
      <c r="V53" s="87"/>
      <c r="W53" s="87"/>
      <c r="X53" s="87"/>
      <c r="Y53" s="87"/>
      <c r="Z53" s="87"/>
      <c r="AA53" s="87"/>
      <c r="AR53" s="54" t="s">
        <v>52</v>
      </c>
      <c r="AS53" s="36" t="s">
        <v>440</v>
      </c>
      <c r="BH53" s="34" t="str">
        <f>IF(COUNTIF(Rose!A$2:J$41,SuperCoppa!E53)=1,"META SX",IF(COUNTIF(Rose!K$2:T$41,SuperCoppa!E53)=1,"META DX","non esiste"))</f>
        <v>non esiste</v>
      </c>
      <c r="BI53" s="34" t="str">
        <f>IF(BH53="META SX",IF(COUNTIF(Rose!A$2:E$41,SuperCoppa!E53)=1,"SSX","DSX"),IF(BH53="META DX",IF(COUNTIF(Rose!K$2:O$41,SuperCoppa!E53)=1,"SDX","DDX"),"non esiste"))</f>
        <v>non esiste</v>
      </c>
      <c r="BJ53" s="34" t="str">
        <f>IF(BI53="SSX",IF(COUNTIF(Rose!A$2:A$41,E53)=1,Rose!A$1,IF(COUNTIF(Rose!B$2:B$41,E53)=1,Rose!B$1,IF(COUNTIF(Rose!C$2:C$41,E53)=1,Rose!C$1,IF(COUNTIF(Rose!D$2:D$41,E53)=1,Rose!D$1,Rose!E$1)))),IF(BI53="DSX",IF(COUNTIF(Rose!F$2:F$41,E53)=1,Rose!F$1,IF(COUNTIF(Rose!G$2:G$41,E53)=1,Rose!G$1,IF(COUNTIF(Rose!H$2:H$41,E53)=1,Rose!H$1,IF(COUNTIF(Rose!I$2:I$41,E53)=1,Rose!I$1,Rose!J$1)))),IF(BI53="SDX",IF(COUNTIF(Rose!K$2:K$41,E53)=1,Rose!K$1,IF(COUNTIF(Rose!L$2:L$41,E53)=1,Rose!L$1,IF(COUNTIF(Rose!M$2:M$41,E53)=1,Rose!M$1,IF(COUNTIF(Rose!N$2:N$41,E53)=1,Rose!N$1,Rose!O$1)))),IF(COUNTIF(Rose!P$2:P$41,E53)=1,Rose!P$1,IF(COUNTIF(Rose!Q$2:Q$41,E53)=1,Rose!Q$1,IF(COUNTIF(Rose!R$2:R$41,E53)=1,Rose!R$1,IF(COUNTIF(Rose!S$2:S$41,E53)=1,Rose!S$1,Rose!T$1)))))))</f>
        <v>Verona</v>
      </c>
      <c r="BK53" s="34"/>
      <c r="BL53" s="34"/>
      <c r="BM53" s="34" t="str">
        <f>IF(COUNTIF(Rose!A$2:J$41,SuperCoppa!S53)=1,"META SX",IF(COUNTIF(Rose!K$2:T$41,SuperCoppa!S53)=1,"META DX","non esiste"))</f>
        <v>non esiste</v>
      </c>
      <c r="BN53" s="34" t="str">
        <f>IF(BM53="META SX",IF(COUNTIF(Rose!A$2:E$41,SuperCoppa!S53)=1,"SSX","DSX"),IF(BM53="META DX",IF(COUNTIF(Rose!K$2:O$41,SuperCoppa!S53)=1,"SDX","DDX"),"non esiste"))</f>
        <v>non esiste</v>
      </c>
      <c r="BO53" s="34" t="str">
        <f>IF(BN53="SSX",IF(COUNTIF(Rose!A$2:A$41,S53)=1,Rose!A$1,IF(COUNTIF(Rose!B$2:B$41,S53)=1,Rose!B$1,IF(COUNTIF(Rose!C$2:C$41,S53)=1,Rose!C$1,IF(COUNTIF(Rose!D$2:D$41,S53)=1,Rose!D$1,Rose!E$1)))),IF(BN53="DSX",IF(COUNTIF(Rose!F$2:F$41,S53)=1,Rose!F$1,IF(COUNTIF(Rose!G$2:G$41,S53)=1,Rose!G$1,IF(COUNTIF(Rose!H$2:H$41,S53)=1,Rose!H$1,IF(COUNTIF(Rose!I$2:I$41,S53)=1,Rose!I$1,Rose!J$1)))),IF(BN53="SDX",IF(COUNTIF(Rose!K$2:K$41,S53)=1,Rose!K$1,IF(COUNTIF(Rose!L$2:L$41,S53)=1,Rose!L$1,IF(COUNTIF(Rose!M$2:M$41,S53)=1,Rose!M$1,IF(COUNTIF(Rose!N$2:N$41,S53)=1,Rose!N$1,Rose!O$1)))),IF(COUNTIF(Rose!P$2:P$41,S53)=1,Rose!P$1,IF(COUNTIF(Rose!Q$2:Q$41,S53)=1,Rose!Q$1,IF(COUNTIF(Rose!R$2:R$41,S53)=1,Rose!R$1,IF(COUNTIF(Rose!S$2:S$41,S53)=1,Rose!S$1,Rose!T$1)))))))</f>
        <v>Verona</v>
      </c>
    </row>
    <row r="54" spans="1:67" ht="21" customHeight="1">
      <c r="A54" s="7"/>
      <c r="B54" s="109"/>
      <c r="C54" s="59"/>
      <c r="D54" s="59"/>
      <c r="E54" s="126"/>
      <c r="F54" s="127"/>
      <c r="G54" s="127"/>
      <c r="H54" s="127"/>
      <c r="I54" s="127"/>
      <c r="J54" s="127"/>
      <c r="K54" s="127"/>
      <c r="L54" s="127"/>
      <c r="M54" s="128"/>
      <c r="N54" s="7"/>
      <c r="O54" s="7"/>
      <c r="P54" s="109"/>
      <c r="Q54" s="59"/>
      <c r="R54" s="59"/>
      <c r="S54" s="126"/>
      <c r="T54" s="127"/>
      <c r="U54" s="127"/>
      <c r="V54" s="127"/>
      <c r="W54" s="127"/>
      <c r="X54" s="127"/>
      <c r="Y54" s="127"/>
      <c r="Z54" s="127"/>
      <c r="AA54" s="128"/>
      <c r="AR54" s="4" t="s">
        <v>49</v>
      </c>
      <c r="AS54" s="36" t="s">
        <v>467</v>
      </c>
      <c r="BH54" s="34" t="str">
        <f>IF(COUNTIF(Rose!A$2:J$41,SuperCoppa!#REF!)=1,"META SX",IF(COUNTIF(Rose!K$2:T$41,SuperCoppa!#REF!)=1,"META DX","non esiste"))</f>
        <v>non esiste</v>
      </c>
      <c r="BI54" s="34" t="str">
        <f>IF(BH54="META SX",IF(COUNTIF(Rose!A$2:E$41,SuperCoppa!#REF!)=1,"SSX","DSX"),IF(BH54="META DX",IF(COUNTIF(Rose!K$2:O$41,SuperCoppa!#REF!)=1,"SDX","DDX"),"non esiste"))</f>
        <v>non esiste</v>
      </c>
      <c r="BJ54" s="34" t="str">
        <f>IF(BI54="SSX",IF(COUNTIF(Rose!A$2:A$41,#REF!)=1,Rose!A$1,IF(COUNTIF(Rose!B$2:B$41,#REF!)=1,Rose!B$1,IF(COUNTIF(Rose!C$2:C$41,#REF!)=1,Rose!C$1,IF(COUNTIF(Rose!D$2:D$41,#REF!)=1,Rose!D$1,Rose!E$1)))),IF(BI54="DSX",IF(COUNTIF(Rose!F$2:F$41,#REF!)=1,Rose!F$1,IF(COUNTIF(Rose!G$2:G$41,#REF!)=1,Rose!G$1,IF(COUNTIF(Rose!H$2:H$41,#REF!)=1,Rose!H$1,IF(COUNTIF(Rose!I$2:I$41,#REF!)=1,Rose!I$1,Rose!J$1)))),IF(BI54="SDX",IF(COUNTIF(Rose!K$2:K$41,#REF!)=1,Rose!K$1,IF(COUNTIF(Rose!L$2:L$41,#REF!)=1,Rose!L$1,IF(COUNTIF(Rose!M$2:M$41,#REF!)=1,Rose!M$1,IF(COUNTIF(Rose!N$2:N$41,#REF!)=1,Rose!N$1,Rose!O$1)))),IF(COUNTIF(Rose!P$2:P$41,#REF!)=1,Rose!P$1,IF(COUNTIF(Rose!Q$2:Q$41,#REF!)=1,Rose!Q$1,IF(COUNTIF(Rose!R$2:R$41,#REF!)=1,Rose!R$1,IF(COUNTIF(Rose!S$2:S$41,#REF!)=1,Rose!S$1,Rose!T$1)))))))</f>
        <v>Verona</v>
      </c>
      <c r="BK54" s="34"/>
      <c r="BL54" s="34"/>
      <c r="BM54" s="34" t="str">
        <f>IF(COUNTIF(Rose!A$2:J$41,SuperCoppa!#REF!)=1,"META SX",IF(COUNTIF(Rose!K$2:T$41,SuperCoppa!#REF!)=1,"META DX","non esiste"))</f>
        <v>non esiste</v>
      </c>
      <c r="BN54" s="34" t="str">
        <f>IF(BM54="META SX",IF(COUNTIF(Rose!A$2:E$41,SuperCoppa!#REF!)=1,"SSX","DSX"),IF(BM54="META DX",IF(COUNTIF(Rose!K$2:O$41,SuperCoppa!#REF!)=1,"SDX","DDX"),"non esiste"))</f>
        <v>non esiste</v>
      </c>
      <c r="BO54" s="34" t="str">
        <f>IF(BN54="SSX",IF(COUNTIF(Rose!A$2:A$41,#REF!)=1,Rose!A$1,IF(COUNTIF(Rose!B$2:B$41,#REF!)=1,Rose!B$1,IF(COUNTIF(Rose!C$2:C$41,#REF!)=1,Rose!C$1,IF(COUNTIF(Rose!D$2:D$41,#REF!)=1,Rose!D$1,Rose!E$1)))),IF(BN54="DSX",IF(COUNTIF(Rose!F$2:F$41,#REF!)=1,Rose!F$1,IF(COUNTIF(Rose!G$2:G$41,#REF!)=1,Rose!G$1,IF(COUNTIF(Rose!H$2:H$41,#REF!)=1,Rose!H$1,IF(COUNTIF(Rose!I$2:I$41,#REF!)=1,Rose!I$1,Rose!J$1)))),IF(BN54="SDX",IF(COUNTIF(Rose!K$2:K$41,#REF!)=1,Rose!K$1,IF(COUNTIF(Rose!L$2:L$41,#REF!)=1,Rose!L$1,IF(COUNTIF(Rose!M$2:M$41,#REF!)=1,Rose!M$1,IF(COUNTIF(Rose!N$2:N$41,#REF!)=1,Rose!N$1,Rose!O$1)))),IF(COUNTIF(Rose!P$2:P$41,#REF!)=1,Rose!P$1,IF(COUNTIF(Rose!Q$2:Q$41,#REF!)=1,Rose!Q$1,IF(COUNTIF(Rose!R$2:R$41,#REF!)=1,Rose!R$1,IF(COUNTIF(Rose!S$2:S$41,#REF!)=1,Rose!S$1,Rose!T$1)))))))</f>
        <v>Verona</v>
      </c>
    </row>
    <row r="55" spans="1:67" ht="25.5" customHeight="1">
      <c r="A55" s="25"/>
      <c r="B55" s="25" t="s">
        <v>67</v>
      </c>
      <c r="C55" s="25"/>
      <c r="D55" s="25"/>
      <c r="E55" s="69"/>
      <c r="F55" s="68" t="s">
        <v>1</v>
      </c>
      <c r="G55" s="68" t="s">
        <v>10</v>
      </c>
      <c r="H55" s="68" t="s">
        <v>2</v>
      </c>
      <c r="I55" s="68" t="s">
        <v>3</v>
      </c>
      <c r="J55" s="68" t="s">
        <v>6</v>
      </c>
      <c r="K55" s="68" t="s">
        <v>4</v>
      </c>
      <c r="L55" s="68" t="s">
        <v>5</v>
      </c>
      <c r="M55" s="70" t="s">
        <v>9</v>
      </c>
      <c r="N55" s="48"/>
      <c r="O55" s="25"/>
      <c r="P55" s="25" t="s">
        <v>67</v>
      </c>
      <c r="Q55" s="25"/>
      <c r="R55" s="25"/>
      <c r="S55" s="69"/>
      <c r="T55" s="68" t="s">
        <v>1</v>
      </c>
      <c r="U55" s="68" t="s">
        <v>10</v>
      </c>
      <c r="V55" s="68" t="s">
        <v>2</v>
      </c>
      <c r="W55" s="68" t="s">
        <v>3</v>
      </c>
      <c r="X55" s="68" t="s">
        <v>6</v>
      </c>
      <c r="Y55" s="68" t="s">
        <v>4</v>
      </c>
      <c r="Z55" s="68" t="s">
        <v>5</v>
      </c>
      <c r="AA55" s="70" t="s">
        <v>9</v>
      </c>
      <c r="AR55" s="4" t="s">
        <v>50</v>
      </c>
      <c r="AS55" s="36" t="s">
        <v>452</v>
      </c>
      <c r="BH55" s="34" t="str">
        <f>IF(COUNTIF(Rose!A$2:J$41,SuperCoppa!E54)=1,"META SX",IF(COUNTIF(Rose!K$2:T$41,SuperCoppa!E54)=1,"META DX","non esiste"))</f>
        <v>non esiste</v>
      </c>
      <c r="BI55" s="34" t="str">
        <f>IF(BH55="META SX",IF(COUNTIF(Rose!A$2:E$41,SuperCoppa!E54)=1,"SSX","DSX"),IF(BH55="META DX",IF(COUNTIF(Rose!K$2:O$41,SuperCoppa!E54)=1,"SDX","DDX"),"non esiste"))</f>
        <v>non esiste</v>
      </c>
      <c r="BJ55" s="34" t="str">
        <f>IF(BI55="SSX",IF(COUNTIF(Rose!A$2:A$41,E54)=1,Rose!A$1,IF(COUNTIF(Rose!B$2:B$41,E54)=1,Rose!B$1,IF(COUNTIF(Rose!C$2:C$41,E54)=1,Rose!C$1,IF(COUNTIF(Rose!D$2:D$41,E54)=1,Rose!D$1,Rose!E$1)))),IF(BI55="DSX",IF(COUNTIF(Rose!F$2:F$41,E54)=1,Rose!F$1,IF(COUNTIF(Rose!G$2:G$41,E54)=1,Rose!G$1,IF(COUNTIF(Rose!H$2:H$41,E54)=1,Rose!H$1,IF(COUNTIF(Rose!I$2:I$41,E54)=1,Rose!I$1,Rose!J$1)))),IF(BI55="SDX",IF(COUNTIF(Rose!K$2:K$41,E54)=1,Rose!K$1,IF(COUNTIF(Rose!L$2:L$41,E54)=1,Rose!L$1,IF(COUNTIF(Rose!M$2:M$41,E54)=1,Rose!M$1,IF(COUNTIF(Rose!N$2:N$41,E54)=1,Rose!N$1,Rose!O$1)))),IF(COUNTIF(Rose!P$2:P$41,E54)=1,Rose!P$1,IF(COUNTIF(Rose!Q$2:Q$41,E54)=1,Rose!Q$1,IF(COUNTIF(Rose!R$2:R$41,E54)=1,Rose!R$1,IF(COUNTIF(Rose!S$2:S$41,E54)=1,Rose!S$1,Rose!T$1)))))))</f>
        <v>Verona</v>
      </c>
      <c r="BK55" s="34"/>
      <c r="BL55" s="34"/>
      <c r="BM55" s="34" t="str">
        <f>IF(COUNTIF(Rose!A$2:J$41,SuperCoppa!S54)=1,"META SX",IF(COUNTIF(Rose!K$2:T$41,SuperCoppa!S54)=1,"META DX","non esiste"))</f>
        <v>non esiste</v>
      </c>
      <c r="BN55" s="34" t="str">
        <f>IF(BM55="META SX",IF(COUNTIF(Rose!A$2:E$41,SuperCoppa!S54)=1,"SSX","DSX"),IF(BM55="META DX",IF(COUNTIF(Rose!K$2:O$41,SuperCoppa!S54)=1,"SDX","DDX"),"non esiste"))</f>
        <v>non esiste</v>
      </c>
      <c r="BO55" s="34" t="str">
        <f>IF(BN55="SSX",IF(COUNTIF(Rose!A$2:A$41,S54)=1,Rose!A$1,IF(COUNTIF(Rose!B$2:B$41,S54)=1,Rose!B$1,IF(COUNTIF(Rose!C$2:C$41,S54)=1,Rose!C$1,IF(COUNTIF(Rose!D$2:D$41,S54)=1,Rose!D$1,Rose!E$1)))),IF(BN55="DSX",IF(COUNTIF(Rose!F$2:F$41,S54)=1,Rose!F$1,IF(COUNTIF(Rose!G$2:G$41,S54)=1,Rose!G$1,IF(COUNTIF(Rose!H$2:H$41,S54)=1,Rose!H$1,IF(COUNTIF(Rose!I$2:I$41,S54)=1,Rose!I$1,Rose!J$1)))),IF(BN55="SDX",IF(COUNTIF(Rose!K$2:K$41,S54)=1,Rose!K$1,IF(COUNTIF(Rose!L$2:L$41,S54)=1,Rose!L$1,IF(COUNTIF(Rose!M$2:M$41,S54)=1,Rose!M$1,IF(COUNTIF(Rose!N$2:N$41,S54)=1,Rose!N$1,Rose!O$1)))),IF(COUNTIF(Rose!P$2:P$41,S54)=1,Rose!P$1,IF(COUNTIF(Rose!Q$2:Q$41,S54)=1,Rose!Q$1,IF(COUNTIF(Rose!R$2:R$41,S54)=1,Rose!R$1,IF(COUNTIF(Rose!S$2:S$41,S54)=1,Rose!S$1,Rose!T$1)))))))</f>
        <v>Verona</v>
      </c>
    </row>
    <row r="56" spans="1:67" ht="15">
      <c r="A56" s="26">
        <f aca="true" t="shared" si="21" ref="A56:A66">IF(COUNTIF(AG$3:AG$6,E$54)=1,IF(E$54=AS$2,COUNTIF(AS$3:AS$32,E56),IF(E$54=AS$33,COUNTIF(AS$34:AS$62,E56),IF(E$54=AS$63,COUNTIF(AS$64:AS$92,E56),COUNTIF(AS$94:AS$122,E56)))),IF(E$54=AS$123,COUNTIF(AS$124:AS$152,E56),IF(E$54=AS$153,COUNTIF(AS$154:AS$182,E56),IF(E$54=AS$183,COUNTIF(AS$184:AS$212,E56),COUNTIF(AS$214:AS$242,E56)))))</f>
        <v>0</v>
      </c>
      <c r="B56" s="110"/>
      <c r="C56" s="26" t="e">
        <f aca="true" t="shared" si="22" ref="C56:C66">IF(COUNTIF(AG$3:AG$6,E$54)=1,IF(AND(E$54=AS$2,COUNTIF(AS$3:AS$32,E56)=1),LOOKUP(E56,AS$3:AS$32,AR$3:AR$32),IF(AND(E$54=AS$33,COUNTIF(AS$34:AS$62,E56)=1),LOOKUP(E56,AS$34:AS$62,AR$34:AR$62),IF(AND(E$54=AS$63,COUNTIF(AS$64:AS$92,E56)=1),LOOKUP(E56,AS$64:AS$92,AR$64:AR$92),LOOKUP(E56,AS$94:AS$122,AR$94:AR$122)))),IF(AND(E$54=AS$123,COUNTIF(AS$124:AS$152,E56)=1),LOOKUP(E56,AS$124:AS$152,AR$124:AR$152),IF(AND(E$54=AS$153,COUNTIF(AS$154:AS$182,E56)=1),LOOKUP(E56,AS$154:AS$182,AR$154:AR$182),IF(AND(E$54=AS$183,COUNTIF(AS$184:AS$212,E56)=1),LOOKUP(E56,AS$184:AS$212,AR$184:AR$212),LOOKUP(E56,AS$214:AS$242,AR$214:AR$242)))))</f>
        <v>#N/A</v>
      </c>
      <c r="D56" s="26" t="str">
        <f aca="true" t="shared" si="23" ref="D56:D66">BJ56</f>
        <v>Verona</v>
      </c>
      <c r="E56" s="71"/>
      <c r="F56" s="67">
        <f>IF('Inserisci Voti'!D44="","",'Inserisci Voti'!D44)</f>
      </c>
      <c r="G56" s="67">
        <f>IF('Inserisci Voti'!E44="","",'Inserisci Voti'!E44)</f>
      </c>
      <c r="H56" s="67">
        <f>IF('Inserisci Voti'!F44="","",'Inserisci Voti'!F44)</f>
      </c>
      <c r="I56" s="67">
        <f>IF('Inserisci Voti'!G44="","",'Inserisci Voti'!G44)</f>
      </c>
      <c r="J56" s="67">
        <f>IF('Inserisci Voti'!H44="","",'Inserisci Voti'!H44)</f>
      </c>
      <c r="K56" s="67">
        <f>IF('Inserisci Voti'!I44="","",'Inserisci Voti'!I44)</f>
      </c>
      <c r="L56" s="67">
        <f>IF('Inserisci Voti'!J44="","",'Inserisci Voti'!J44)</f>
      </c>
      <c r="M56" s="72">
        <f>IF('Inserisci Voti'!K44="","",'Inserisci Voti'!K44)</f>
        <v>0</v>
      </c>
      <c r="N56" s="48"/>
      <c r="O56" s="26">
        <f aca="true" t="shared" si="24" ref="O56:O66">IF(COUNTIF(AH$3:AH$6,S$54)=0,IF(S$54=AS$2,COUNTIF(AS$3:AS$32,S56),IF(S$54=AS$33,COUNTIF(AS$34:AS$62,S56),IF(S$54=AS$63,COUNTIF(AS$64:AS$92,S56),COUNTIF(AS$94:AS$122,S56)))),IF(S$54=AS$123,COUNTIF(AS$124:AS$152,S56),IF(S$54=AS$153,COUNTIF(AS$154:AS$182,S56),IF(S$54=AS$183,COUNTIF(AS$184:AS$212,S56),COUNTIF(AS$214:AS$242,S56)))))</f>
        <v>0</v>
      </c>
      <c r="P56" s="110"/>
      <c r="Q56" s="26" t="e">
        <f aca="true" t="shared" si="25" ref="Q56:Q66">IF(COUNTIF(AH$3:AH$6,S$54)=0,IF(AND(S$54=AS$2,COUNTIF(AS$3:AS$32,S56)=1),LOOKUP(S56,AS$3:AS$32,AR$3:AR$32),IF(AND(S$54=AS$33,COUNTIF(AS$34:AS$62,S56)=1),LOOKUP(S56,AS$34:AS$62,AR$34:AR$62),IF(AND(S$54=AS$63,COUNTIF(AS$64:AS$92,S56)=1),LOOKUP(S56,AS$64:AS$92,AR$64:AR$92),LOOKUP(S56,AS$94:AS$122,AR$94:AR$122)))),IF(AND(S$54=AS$123,COUNTIF(AS$124:AS$152,S56)=1),LOOKUP(S56,AS$124:AS$152,AR$124:AR$152),IF(AND(S$54=AS$153,COUNTIF(AS$154:AS$182,S56)=1),LOOKUP(S56,AS$154:AS$182,AR$154:AR$182),IF(AND(S$54=AS$183,COUNTIF(AS$184:AS$212,S56)=1),LOOKUP(S56,AS$184:AS$212,AR$184:AR$212),LOOKUP(S56,AS$214:AS$242,AR$214:AR$242)))))</f>
        <v>#N/A</v>
      </c>
      <c r="R56" s="26" t="str">
        <f aca="true" t="shared" si="26" ref="R56:R66">BO56</f>
        <v>Verona</v>
      </c>
      <c r="S56" s="71"/>
      <c r="T56" s="67">
        <f>IF('Inserisci Voti'!D128="","",'Inserisci Voti'!D128)</f>
      </c>
      <c r="U56" s="67">
        <f>IF('Inserisci Voti'!E128="","",'Inserisci Voti'!E128)</f>
      </c>
      <c r="V56" s="67">
        <f>IF('Inserisci Voti'!F128="","",'Inserisci Voti'!F128)</f>
      </c>
      <c r="W56" s="67">
        <f>IF('Inserisci Voti'!G128="","",'Inserisci Voti'!G128)</f>
      </c>
      <c r="X56" s="67">
        <f>IF('Inserisci Voti'!H128="","",'Inserisci Voti'!H128)</f>
      </c>
      <c r="Y56" s="67">
        <f>IF('Inserisci Voti'!I128="","",'Inserisci Voti'!I128)</f>
      </c>
      <c r="Z56" s="67">
        <f>IF('Inserisci Voti'!J128="","",'Inserisci Voti'!J128)</f>
      </c>
      <c r="AA56" s="72">
        <f>IF('Inserisci Voti'!K128="","",'Inserisci Voti'!K128)</f>
        <v>0</v>
      </c>
      <c r="AR56" s="54" t="s">
        <v>51</v>
      </c>
      <c r="AS56" s="36" t="s">
        <v>454</v>
      </c>
      <c r="BH56" t="str">
        <f>IF(COUNTIF(Rose!A$2:J$41,SuperCoppa!E56)=1,"META SX",IF(COUNTIF(Rose!K$2:T$41,SuperCoppa!E56)=1,"META DX","non esiste"))</f>
        <v>non esiste</v>
      </c>
      <c r="BI56" t="str">
        <f>IF(BH56="META SX",IF(COUNTIF(Rose!A$2:E$41,SuperCoppa!E56)=1,"SSX","DSX"),IF(BH56="META DX",IF(COUNTIF(Rose!K$2:O$41,SuperCoppa!E56)=1,"SDX","DDX"),"non esiste"))</f>
        <v>non esiste</v>
      </c>
      <c r="BJ56" t="str">
        <f>IF(BI56="SSX",IF(COUNTIF(Rose!A$2:A$41,E56)=1,Rose!A$1,IF(COUNTIF(Rose!B$2:B$41,E56)=1,Rose!B$1,IF(COUNTIF(Rose!C$2:C$41,E56)=1,Rose!C$1,IF(COUNTIF(Rose!D$2:D$41,E56)=1,Rose!D$1,Rose!E$1)))),IF(BI56="DSX",IF(COUNTIF(Rose!F$2:F$41,E56)=1,Rose!F$1,IF(COUNTIF(Rose!G$2:G$41,E56)=1,Rose!G$1,IF(COUNTIF(Rose!H$2:H$41,E56)=1,Rose!H$1,IF(COUNTIF(Rose!I$2:I$41,E56)=1,Rose!I$1,Rose!J$1)))),IF(BI56="SDX",IF(COUNTIF(Rose!K$2:K$41,E56)=1,Rose!K$1,IF(COUNTIF(Rose!L$2:L$41,E56)=1,Rose!L$1,IF(COUNTIF(Rose!M$2:M$41,E56)=1,Rose!M$1,IF(COUNTIF(Rose!N$2:N$41,E56)=1,Rose!N$1,Rose!O$1)))),IF(COUNTIF(Rose!P$2:P$41,E56)=1,Rose!P$1,IF(COUNTIF(Rose!Q$2:Q$41,E56)=1,Rose!Q$1,IF(COUNTIF(Rose!R$2:R$41,E56)=1,Rose!R$1,IF(COUNTIF(Rose!S$2:S$41,E56)=1,Rose!S$1,Rose!T$1)))))))</f>
        <v>Verona</v>
      </c>
      <c r="BM56" t="str">
        <f>IF(COUNTIF(Rose!A$2:J$41,SuperCoppa!S56)=1,"META SX",IF(COUNTIF(Rose!K$2:T$41,SuperCoppa!S56)=1,"META DX","non esiste"))</f>
        <v>non esiste</v>
      </c>
      <c r="BN56" t="str">
        <f>IF(BM56="META SX",IF(COUNTIF(Rose!A$2:E$41,SuperCoppa!S56)=1,"SSX","DSX"),IF(BM56="META DX",IF(COUNTIF(Rose!K$2:O$41,SuperCoppa!S56)=1,"SDX","DDX"),"non esiste"))</f>
        <v>non esiste</v>
      </c>
      <c r="BO56" t="str">
        <f>IF(BN56="SSX",IF(COUNTIF(Rose!A$2:A$41,S56)=1,Rose!A$1,IF(COUNTIF(Rose!B$2:B$41,S56)=1,Rose!B$1,IF(COUNTIF(Rose!C$2:C$41,S56)=1,Rose!C$1,IF(COUNTIF(Rose!D$2:D$41,S56)=1,Rose!D$1,Rose!E$1)))),IF(BN56="DSX",IF(COUNTIF(Rose!F$2:F$41,S56)=1,Rose!F$1,IF(COUNTIF(Rose!G$2:G$41,S56)=1,Rose!G$1,IF(COUNTIF(Rose!H$2:H$41,S56)=1,Rose!H$1,IF(COUNTIF(Rose!I$2:I$41,S56)=1,Rose!I$1,Rose!J$1)))),IF(BN56="SDX",IF(COUNTIF(Rose!K$2:K$41,S56)=1,Rose!K$1,IF(COUNTIF(Rose!L$2:L$41,S56)=1,Rose!L$1,IF(COUNTIF(Rose!M$2:M$41,S56)=1,Rose!M$1,IF(COUNTIF(Rose!N$2:N$41,S56)=1,Rose!N$1,Rose!O$1)))),IF(COUNTIF(Rose!P$2:P$41,S56)=1,Rose!P$1,IF(COUNTIF(Rose!Q$2:Q$41,S56)=1,Rose!Q$1,IF(COUNTIF(Rose!R$2:R$41,S56)=1,Rose!R$1,IF(COUNTIF(Rose!S$2:S$41,S56)=1,Rose!S$1,Rose!T$1)))))))</f>
        <v>Verona</v>
      </c>
    </row>
    <row r="57" spans="1:67" ht="15">
      <c r="A57" s="26">
        <f t="shared" si="21"/>
        <v>0</v>
      </c>
      <c r="B57" s="110"/>
      <c r="C57" s="26" t="e">
        <f t="shared" si="22"/>
        <v>#N/A</v>
      </c>
      <c r="D57" s="26" t="str">
        <f t="shared" si="23"/>
        <v>Verona</v>
      </c>
      <c r="E57" s="71"/>
      <c r="F57" s="67">
        <f>IF('Inserisci Voti'!D45="","",'Inserisci Voti'!D45)</f>
      </c>
      <c r="G57" s="67">
        <f>IF('Inserisci Voti'!E45="","",'Inserisci Voti'!E45)</f>
      </c>
      <c r="H57" s="67">
        <f>IF('Inserisci Voti'!F45="","",'Inserisci Voti'!F45)</f>
      </c>
      <c r="I57" s="67">
        <f>IF('Inserisci Voti'!G45="","",'Inserisci Voti'!G45)</f>
      </c>
      <c r="J57" s="67">
        <f>IF('Inserisci Voti'!H45="","",'Inserisci Voti'!H45)</f>
      </c>
      <c r="K57" s="67">
        <f>IF('Inserisci Voti'!I45="","",'Inserisci Voti'!I45)</f>
      </c>
      <c r="L57" s="67">
        <f>IF('Inserisci Voti'!J45="","",'Inserisci Voti'!J45)</f>
      </c>
      <c r="M57" s="72">
        <f>IF('Inserisci Voti'!K45="","",'Inserisci Voti'!K45)</f>
        <v>0</v>
      </c>
      <c r="N57" s="48"/>
      <c r="O57" s="26">
        <f t="shared" si="24"/>
        <v>0</v>
      </c>
      <c r="P57" s="110"/>
      <c r="Q57" s="26" t="e">
        <f t="shared" si="25"/>
        <v>#N/A</v>
      </c>
      <c r="R57" s="26" t="str">
        <f t="shared" si="26"/>
        <v>Verona</v>
      </c>
      <c r="S57" s="71"/>
      <c r="T57" s="67">
        <f>IF('Inserisci Voti'!D129="","",'Inserisci Voti'!D129)</f>
      </c>
      <c r="U57" s="67">
        <f>IF('Inserisci Voti'!E129="","",'Inserisci Voti'!E129)</f>
      </c>
      <c r="V57" s="67">
        <f>IF('Inserisci Voti'!F129="","",'Inserisci Voti'!F129)</f>
      </c>
      <c r="W57" s="67">
        <f>IF('Inserisci Voti'!G129="","",'Inserisci Voti'!G129)</f>
      </c>
      <c r="X57" s="67">
        <f>IF('Inserisci Voti'!H129="","",'Inserisci Voti'!H129)</f>
      </c>
      <c r="Y57" s="67">
        <f>IF('Inserisci Voti'!I129="","",'Inserisci Voti'!I129)</f>
      </c>
      <c r="Z57" s="67">
        <f>IF('Inserisci Voti'!J129="","",'Inserisci Voti'!J129)</f>
      </c>
      <c r="AA57" s="72">
        <f>IF('Inserisci Voti'!K129="","",'Inserisci Voti'!K129)</f>
        <v>0</v>
      </c>
      <c r="AR57" s="4" t="s">
        <v>49</v>
      </c>
      <c r="AS57" s="36" t="s">
        <v>468</v>
      </c>
      <c r="BH57" t="str">
        <f>IF(COUNTIF(Rose!A$2:J$41,SuperCoppa!E57)=1,"META SX",IF(COUNTIF(Rose!K$2:T$41,SuperCoppa!E57)=1,"META DX","non esiste"))</f>
        <v>non esiste</v>
      </c>
      <c r="BI57" t="str">
        <f>IF(BH57="META SX",IF(COUNTIF(Rose!A$2:E$41,SuperCoppa!E57)=1,"SSX","DSX"),IF(BH57="META DX",IF(COUNTIF(Rose!K$2:O$41,SuperCoppa!E57)=1,"SDX","DDX"),"non esiste"))</f>
        <v>non esiste</v>
      </c>
      <c r="BJ57" t="str">
        <f>IF(BI57="SSX",IF(COUNTIF(Rose!A$2:A$41,E57)=1,Rose!A$1,IF(COUNTIF(Rose!B$2:B$41,E57)=1,Rose!B$1,IF(COUNTIF(Rose!C$2:C$41,E57)=1,Rose!C$1,IF(COUNTIF(Rose!D$2:D$41,E57)=1,Rose!D$1,Rose!E$1)))),IF(BI57="DSX",IF(COUNTIF(Rose!F$2:F$41,E57)=1,Rose!F$1,IF(COUNTIF(Rose!G$2:G$41,E57)=1,Rose!G$1,IF(COUNTIF(Rose!H$2:H$41,E57)=1,Rose!H$1,IF(COUNTIF(Rose!I$2:I$41,E57)=1,Rose!I$1,Rose!J$1)))),IF(BI57="SDX",IF(COUNTIF(Rose!K$2:K$41,E57)=1,Rose!K$1,IF(COUNTIF(Rose!L$2:L$41,E57)=1,Rose!L$1,IF(COUNTIF(Rose!M$2:M$41,E57)=1,Rose!M$1,IF(COUNTIF(Rose!N$2:N$41,E57)=1,Rose!N$1,Rose!O$1)))),IF(COUNTIF(Rose!P$2:P$41,E57)=1,Rose!P$1,IF(COUNTIF(Rose!Q$2:Q$41,E57)=1,Rose!Q$1,IF(COUNTIF(Rose!R$2:R$41,E57)=1,Rose!R$1,IF(COUNTIF(Rose!S$2:S$41,E57)=1,Rose!S$1,Rose!T$1)))))))</f>
        <v>Verona</v>
      </c>
      <c r="BM57" t="str">
        <f>IF(COUNTIF(Rose!A$2:J$41,SuperCoppa!S57)=1,"META SX",IF(COUNTIF(Rose!K$2:T$41,SuperCoppa!S57)=1,"META DX","non esiste"))</f>
        <v>non esiste</v>
      </c>
      <c r="BN57" t="str">
        <f>IF(BM57="META SX",IF(COUNTIF(Rose!A$2:E$41,SuperCoppa!S57)=1,"SSX","DSX"),IF(BM57="META DX",IF(COUNTIF(Rose!K$2:O$41,SuperCoppa!S57)=1,"SDX","DDX"),"non esiste"))</f>
        <v>non esiste</v>
      </c>
      <c r="BO57" t="str">
        <f>IF(BN57="SSX",IF(COUNTIF(Rose!A$2:A$41,S57)=1,Rose!A$1,IF(COUNTIF(Rose!B$2:B$41,S57)=1,Rose!B$1,IF(COUNTIF(Rose!C$2:C$41,S57)=1,Rose!C$1,IF(COUNTIF(Rose!D$2:D$41,S57)=1,Rose!D$1,Rose!E$1)))),IF(BN57="DSX",IF(COUNTIF(Rose!F$2:F$41,S57)=1,Rose!F$1,IF(COUNTIF(Rose!G$2:G$41,S57)=1,Rose!G$1,IF(COUNTIF(Rose!H$2:H$41,S57)=1,Rose!H$1,IF(COUNTIF(Rose!I$2:I$41,S57)=1,Rose!I$1,Rose!J$1)))),IF(BN57="SDX",IF(COUNTIF(Rose!K$2:K$41,S57)=1,Rose!K$1,IF(COUNTIF(Rose!L$2:L$41,S57)=1,Rose!L$1,IF(COUNTIF(Rose!M$2:M$41,S57)=1,Rose!M$1,IF(COUNTIF(Rose!N$2:N$41,S57)=1,Rose!N$1,Rose!O$1)))),IF(COUNTIF(Rose!P$2:P$41,S57)=1,Rose!P$1,IF(COUNTIF(Rose!Q$2:Q$41,S57)=1,Rose!Q$1,IF(COUNTIF(Rose!R$2:R$41,S57)=1,Rose!R$1,IF(COUNTIF(Rose!S$2:S$41,S57)=1,Rose!S$1,Rose!T$1)))))))</f>
        <v>Verona</v>
      </c>
    </row>
    <row r="58" spans="1:67" ht="15">
      <c r="A58" s="26">
        <f t="shared" si="21"/>
        <v>0</v>
      </c>
      <c r="B58" s="110"/>
      <c r="C58" s="26" t="e">
        <f t="shared" si="22"/>
        <v>#N/A</v>
      </c>
      <c r="D58" s="26" t="str">
        <f t="shared" si="23"/>
        <v>Verona</v>
      </c>
      <c r="E58" s="71"/>
      <c r="F58" s="67">
        <f>IF('Inserisci Voti'!D46="","",'Inserisci Voti'!D46)</f>
      </c>
      <c r="G58" s="67">
        <f>IF('Inserisci Voti'!E46="","",'Inserisci Voti'!E46)</f>
      </c>
      <c r="H58" s="67">
        <f>IF('Inserisci Voti'!F46="","",'Inserisci Voti'!F46)</f>
      </c>
      <c r="I58" s="67">
        <f>IF('Inserisci Voti'!G46="","",'Inserisci Voti'!G46)</f>
      </c>
      <c r="J58" s="67">
        <f>IF('Inserisci Voti'!H46="","",'Inserisci Voti'!H46)</f>
      </c>
      <c r="K58" s="67">
        <f>IF('Inserisci Voti'!I46="","",'Inserisci Voti'!I46)</f>
      </c>
      <c r="L58" s="67">
        <f>IF('Inserisci Voti'!J46="","",'Inserisci Voti'!J46)</f>
      </c>
      <c r="M58" s="72">
        <f>IF('Inserisci Voti'!K46="","",'Inserisci Voti'!K46)</f>
        <v>0</v>
      </c>
      <c r="N58" s="48"/>
      <c r="O58" s="26">
        <f t="shared" si="24"/>
        <v>0</v>
      </c>
      <c r="P58" s="110"/>
      <c r="Q58" s="26" t="e">
        <f t="shared" si="25"/>
        <v>#N/A</v>
      </c>
      <c r="R58" s="26" t="str">
        <f t="shared" si="26"/>
        <v>Verona</v>
      </c>
      <c r="S58" s="71"/>
      <c r="T58" s="67">
        <f>IF('Inserisci Voti'!D130="","",'Inserisci Voti'!D130)</f>
      </c>
      <c r="U58" s="67">
        <f>IF('Inserisci Voti'!E130="","",'Inserisci Voti'!E130)</f>
      </c>
      <c r="V58" s="67">
        <f>IF('Inserisci Voti'!F130="","",'Inserisci Voti'!F130)</f>
      </c>
      <c r="W58" s="67">
        <f>IF('Inserisci Voti'!G130="","",'Inserisci Voti'!G130)</f>
      </c>
      <c r="X58" s="67">
        <f>IF('Inserisci Voti'!H130="","",'Inserisci Voti'!H130)</f>
      </c>
      <c r="Y58" s="67">
        <f>IF('Inserisci Voti'!I130="","",'Inserisci Voti'!I130)</f>
      </c>
      <c r="Z58" s="67">
        <f>IF('Inserisci Voti'!J130="","",'Inserisci Voti'!J130)</f>
      </c>
      <c r="AA58" s="72">
        <f>IF('Inserisci Voti'!K130="","",'Inserisci Voti'!K130)</f>
        <v>0</v>
      </c>
      <c r="AR58" s="54" t="s">
        <v>52</v>
      </c>
      <c r="AS58" s="36" t="s">
        <v>461</v>
      </c>
      <c r="BH58" t="str">
        <f>IF(COUNTIF(Rose!A$2:J$41,SuperCoppa!E58)=1,"META SX",IF(COUNTIF(Rose!K$2:T$41,SuperCoppa!E58)=1,"META DX","non esiste"))</f>
        <v>non esiste</v>
      </c>
      <c r="BI58" t="str">
        <f>IF(BH58="META SX",IF(COUNTIF(Rose!A$2:E$41,SuperCoppa!E58)=1,"SSX","DSX"),IF(BH58="META DX",IF(COUNTIF(Rose!K$2:O$41,SuperCoppa!E58)=1,"SDX","DDX"),"non esiste"))</f>
        <v>non esiste</v>
      </c>
      <c r="BJ58" t="str">
        <f>IF(BI58="SSX",IF(COUNTIF(Rose!A$2:A$41,E58)=1,Rose!A$1,IF(COUNTIF(Rose!B$2:B$41,E58)=1,Rose!B$1,IF(COUNTIF(Rose!C$2:C$41,E58)=1,Rose!C$1,IF(COUNTIF(Rose!D$2:D$41,E58)=1,Rose!D$1,Rose!E$1)))),IF(BI58="DSX",IF(COUNTIF(Rose!F$2:F$41,E58)=1,Rose!F$1,IF(COUNTIF(Rose!G$2:G$41,E58)=1,Rose!G$1,IF(COUNTIF(Rose!H$2:H$41,E58)=1,Rose!H$1,IF(COUNTIF(Rose!I$2:I$41,E58)=1,Rose!I$1,Rose!J$1)))),IF(BI58="SDX",IF(COUNTIF(Rose!K$2:K$41,E58)=1,Rose!K$1,IF(COUNTIF(Rose!L$2:L$41,E58)=1,Rose!L$1,IF(COUNTIF(Rose!M$2:M$41,E58)=1,Rose!M$1,IF(COUNTIF(Rose!N$2:N$41,E58)=1,Rose!N$1,Rose!O$1)))),IF(COUNTIF(Rose!P$2:P$41,E58)=1,Rose!P$1,IF(COUNTIF(Rose!Q$2:Q$41,E58)=1,Rose!Q$1,IF(COUNTIF(Rose!R$2:R$41,E58)=1,Rose!R$1,IF(COUNTIF(Rose!S$2:S$41,E58)=1,Rose!S$1,Rose!T$1)))))))</f>
        <v>Verona</v>
      </c>
      <c r="BM58" t="str">
        <f>IF(COUNTIF(Rose!A$2:J$41,SuperCoppa!S58)=1,"META SX",IF(COUNTIF(Rose!K$2:T$41,SuperCoppa!S58)=1,"META DX","non esiste"))</f>
        <v>non esiste</v>
      </c>
      <c r="BN58" t="str">
        <f>IF(BM58="META SX",IF(COUNTIF(Rose!A$2:E$41,SuperCoppa!S58)=1,"SSX","DSX"),IF(BM58="META DX",IF(COUNTIF(Rose!K$2:O$41,SuperCoppa!S58)=1,"SDX","DDX"),"non esiste"))</f>
        <v>non esiste</v>
      </c>
      <c r="BO58" t="str">
        <f>IF(BN58="SSX",IF(COUNTIF(Rose!A$2:A$41,S58)=1,Rose!A$1,IF(COUNTIF(Rose!B$2:B$41,S58)=1,Rose!B$1,IF(COUNTIF(Rose!C$2:C$41,S58)=1,Rose!C$1,IF(COUNTIF(Rose!D$2:D$41,S58)=1,Rose!D$1,Rose!E$1)))),IF(BN58="DSX",IF(COUNTIF(Rose!F$2:F$41,S58)=1,Rose!F$1,IF(COUNTIF(Rose!G$2:G$41,S58)=1,Rose!G$1,IF(COUNTIF(Rose!H$2:H$41,S58)=1,Rose!H$1,IF(COUNTIF(Rose!I$2:I$41,S58)=1,Rose!I$1,Rose!J$1)))),IF(BN58="SDX",IF(COUNTIF(Rose!K$2:K$41,S58)=1,Rose!K$1,IF(COUNTIF(Rose!L$2:L$41,S58)=1,Rose!L$1,IF(COUNTIF(Rose!M$2:M$41,S58)=1,Rose!M$1,IF(COUNTIF(Rose!N$2:N$41,S58)=1,Rose!N$1,Rose!O$1)))),IF(COUNTIF(Rose!P$2:P$41,S58)=1,Rose!P$1,IF(COUNTIF(Rose!Q$2:Q$41,S58)=1,Rose!Q$1,IF(COUNTIF(Rose!R$2:R$41,S58)=1,Rose!R$1,IF(COUNTIF(Rose!S$2:S$41,S58)=1,Rose!S$1,Rose!T$1)))))))</f>
        <v>Verona</v>
      </c>
    </row>
    <row r="59" spans="1:67" ht="15">
      <c r="A59" s="26">
        <f t="shared" si="21"/>
        <v>0</v>
      </c>
      <c r="B59" s="110"/>
      <c r="C59" s="26" t="e">
        <f t="shared" si="22"/>
        <v>#N/A</v>
      </c>
      <c r="D59" s="26" t="str">
        <f t="shared" si="23"/>
        <v>Verona</v>
      </c>
      <c r="E59" s="71"/>
      <c r="F59" s="67">
        <f>IF('Inserisci Voti'!D47="","",'Inserisci Voti'!D47)</f>
      </c>
      <c r="G59" s="67">
        <f>IF('Inserisci Voti'!E47="","",'Inserisci Voti'!E47)</f>
      </c>
      <c r="H59" s="67">
        <f>IF('Inserisci Voti'!F47="","",'Inserisci Voti'!F47)</f>
      </c>
      <c r="I59" s="67">
        <f>IF('Inserisci Voti'!G47="","",'Inserisci Voti'!G47)</f>
      </c>
      <c r="J59" s="67">
        <f>IF('Inserisci Voti'!H47="","",'Inserisci Voti'!H47)</f>
      </c>
      <c r="K59" s="67">
        <f>IF('Inserisci Voti'!I47="","",'Inserisci Voti'!I47)</f>
      </c>
      <c r="L59" s="67">
        <f>IF('Inserisci Voti'!J47="","",'Inserisci Voti'!J47)</f>
      </c>
      <c r="M59" s="72">
        <f>IF('Inserisci Voti'!K47="","",'Inserisci Voti'!K47)</f>
        <v>0</v>
      </c>
      <c r="N59" s="48"/>
      <c r="O59" s="26">
        <f t="shared" si="24"/>
        <v>0</v>
      </c>
      <c r="P59" s="110"/>
      <c r="Q59" s="26" t="e">
        <f t="shared" si="25"/>
        <v>#N/A</v>
      </c>
      <c r="R59" s="26" t="str">
        <f t="shared" si="26"/>
        <v>Verona</v>
      </c>
      <c r="S59" s="71"/>
      <c r="T59" s="67">
        <f>IF('Inserisci Voti'!D131="","",'Inserisci Voti'!D131)</f>
      </c>
      <c r="U59" s="67">
        <f>IF('Inserisci Voti'!E131="","",'Inserisci Voti'!E131)</f>
      </c>
      <c r="V59" s="67">
        <f>IF('Inserisci Voti'!F131="","",'Inserisci Voti'!F131)</f>
      </c>
      <c r="W59" s="67">
        <f>IF('Inserisci Voti'!G131="","",'Inserisci Voti'!G131)</f>
      </c>
      <c r="X59" s="67">
        <f>IF('Inserisci Voti'!H131="","",'Inserisci Voti'!H131)</f>
      </c>
      <c r="Y59" s="67">
        <f>IF('Inserisci Voti'!I131="","",'Inserisci Voti'!I131)</f>
      </c>
      <c r="Z59" s="67">
        <f>IF('Inserisci Voti'!J131="","",'Inserisci Voti'!J131)</f>
      </c>
      <c r="AA59" s="72">
        <f>IF('Inserisci Voti'!K131="","",'Inserisci Voti'!K131)</f>
        <v>0</v>
      </c>
      <c r="AS59" s="23"/>
      <c r="BH59" t="str">
        <f>IF(COUNTIF(Rose!A$2:J$41,SuperCoppa!E59)=1,"META SX",IF(COUNTIF(Rose!K$2:T$41,SuperCoppa!E59)=1,"META DX","non esiste"))</f>
        <v>non esiste</v>
      </c>
      <c r="BI59" t="str">
        <f>IF(BH59="META SX",IF(COUNTIF(Rose!A$2:E$41,SuperCoppa!E59)=1,"SSX","DSX"),IF(BH59="META DX",IF(COUNTIF(Rose!K$2:O$41,SuperCoppa!E59)=1,"SDX","DDX"),"non esiste"))</f>
        <v>non esiste</v>
      </c>
      <c r="BJ59" t="str">
        <f>IF(BI59="SSX",IF(COUNTIF(Rose!A$2:A$41,E59)=1,Rose!A$1,IF(COUNTIF(Rose!B$2:B$41,E59)=1,Rose!B$1,IF(COUNTIF(Rose!C$2:C$41,E59)=1,Rose!C$1,IF(COUNTIF(Rose!D$2:D$41,E59)=1,Rose!D$1,Rose!E$1)))),IF(BI59="DSX",IF(COUNTIF(Rose!F$2:F$41,E59)=1,Rose!F$1,IF(COUNTIF(Rose!G$2:G$41,E59)=1,Rose!G$1,IF(COUNTIF(Rose!H$2:H$41,E59)=1,Rose!H$1,IF(COUNTIF(Rose!I$2:I$41,E59)=1,Rose!I$1,Rose!J$1)))),IF(BI59="SDX",IF(COUNTIF(Rose!K$2:K$41,E59)=1,Rose!K$1,IF(COUNTIF(Rose!L$2:L$41,E59)=1,Rose!L$1,IF(COUNTIF(Rose!M$2:M$41,E59)=1,Rose!M$1,IF(COUNTIF(Rose!N$2:N$41,E59)=1,Rose!N$1,Rose!O$1)))),IF(COUNTIF(Rose!P$2:P$41,E59)=1,Rose!P$1,IF(COUNTIF(Rose!Q$2:Q$41,E59)=1,Rose!Q$1,IF(COUNTIF(Rose!R$2:R$41,E59)=1,Rose!R$1,IF(COUNTIF(Rose!S$2:S$41,E59)=1,Rose!S$1,Rose!T$1)))))))</f>
        <v>Verona</v>
      </c>
      <c r="BM59" t="str">
        <f>IF(COUNTIF(Rose!A$2:J$41,SuperCoppa!S59)=1,"META SX",IF(COUNTIF(Rose!K$2:T$41,SuperCoppa!S59)=1,"META DX","non esiste"))</f>
        <v>non esiste</v>
      </c>
      <c r="BN59" t="str">
        <f>IF(BM59="META SX",IF(COUNTIF(Rose!A$2:E$41,SuperCoppa!S59)=1,"SSX","DSX"),IF(BM59="META DX",IF(COUNTIF(Rose!K$2:O$41,SuperCoppa!S59)=1,"SDX","DDX"),"non esiste"))</f>
        <v>non esiste</v>
      </c>
      <c r="BO59" t="str">
        <f>IF(BN59="SSX",IF(COUNTIF(Rose!A$2:A$41,S59)=1,Rose!A$1,IF(COUNTIF(Rose!B$2:B$41,S59)=1,Rose!B$1,IF(COUNTIF(Rose!C$2:C$41,S59)=1,Rose!C$1,IF(COUNTIF(Rose!D$2:D$41,S59)=1,Rose!D$1,Rose!E$1)))),IF(BN59="DSX",IF(COUNTIF(Rose!F$2:F$41,S59)=1,Rose!F$1,IF(COUNTIF(Rose!G$2:G$41,S59)=1,Rose!G$1,IF(COUNTIF(Rose!H$2:H$41,S59)=1,Rose!H$1,IF(COUNTIF(Rose!I$2:I$41,S59)=1,Rose!I$1,Rose!J$1)))),IF(BN59="SDX",IF(COUNTIF(Rose!K$2:K$41,S59)=1,Rose!K$1,IF(COUNTIF(Rose!L$2:L$41,S59)=1,Rose!L$1,IF(COUNTIF(Rose!M$2:M$41,S59)=1,Rose!M$1,IF(COUNTIF(Rose!N$2:N$41,S59)=1,Rose!N$1,Rose!O$1)))),IF(COUNTIF(Rose!P$2:P$41,S59)=1,Rose!P$1,IF(COUNTIF(Rose!Q$2:Q$41,S59)=1,Rose!Q$1,IF(COUNTIF(Rose!R$2:R$41,S59)=1,Rose!R$1,IF(COUNTIF(Rose!S$2:S$41,S59)=1,Rose!S$1,Rose!T$1)))))))</f>
        <v>Verona</v>
      </c>
    </row>
    <row r="60" spans="1:67" ht="15">
      <c r="A60" s="26">
        <f t="shared" si="21"/>
        <v>0</v>
      </c>
      <c r="B60" s="110"/>
      <c r="C60" s="26" t="e">
        <f t="shared" si="22"/>
        <v>#N/A</v>
      </c>
      <c r="D60" s="26" t="str">
        <f t="shared" si="23"/>
        <v>Verona</v>
      </c>
      <c r="E60" s="71"/>
      <c r="F60" s="67">
        <f>IF('Inserisci Voti'!D48="","",'Inserisci Voti'!D48)</f>
      </c>
      <c r="G60" s="67">
        <f>IF('Inserisci Voti'!E48="","",'Inserisci Voti'!E48)</f>
      </c>
      <c r="H60" s="67">
        <f>IF('Inserisci Voti'!F48="","",'Inserisci Voti'!F48)</f>
      </c>
      <c r="I60" s="67">
        <f>IF('Inserisci Voti'!G48="","",'Inserisci Voti'!G48)</f>
      </c>
      <c r="J60" s="67">
        <f>IF('Inserisci Voti'!H48="","",'Inserisci Voti'!H48)</f>
      </c>
      <c r="K60" s="67">
        <f>IF('Inserisci Voti'!I48="","",'Inserisci Voti'!I48)</f>
      </c>
      <c r="L60" s="67">
        <f>IF('Inserisci Voti'!J48="","",'Inserisci Voti'!J48)</f>
      </c>
      <c r="M60" s="72">
        <f>IF('Inserisci Voti'!K48="","",'Inserisci Voti'!K48)</f>
        <v>0</v>
      </c>
      <c r="N60" s="48"/>
      <c r="O60" s="26">
        <f t="shared" si="24"/>
        <v>0</v>
      </c>
      <c r="P60" s="110"/>
      <c r="Q60" s="26" t="e">
        <f t="shared" si="25"/>
        <v>#N/A</v>
      </c>
      <c r="R60" s="26" t="str">
        <f t="shared" si="26"/>
        <v>Verona</v>
      </c>
      <c r="S60" s="71"/>
      <c r="T60" s="67">
        <f>IF('Inserisci Voti'!D132="","",'Inserisci Voti'!D132)</f>
      </c>
      <c r="U60" s="67">
        <f>IF('Inserisci Voti'!E132="","",'Inserisci Voti'!E132)</f>
      </c>
      <c r="V60" s="67">
        <f>IF('Inserisci Voti'!F132="","",'Inserisci Voti'!F132)</f>
      </c>
      <c r="W60" s="67">
        <f>IF('Inserisci Voti'!G132="","",'Inserisci Voti'!G132)</f>
      </c>
      <c r="X60" s="67">
        <f>IF('Inserisci Voti'!H132="","",'Inserisci Voti'!H132)</f>
      </c>
      <c r="Y60" s="67">
        <f>IF('Inserisci Voti'!I132="","",'Inserisci Voti'!I132)</f>
      </c>
      <c r="Z60" s="67">
        <f>IF('Inserisci Voti'!J132="","",'Inserisci Voti'!J132)</f>
      </c>
      <c r="AA60" s="72">
        <f>IF('Inserisci Voti'!K132="","",'Inserisci Voti'!K132)</f>
        <v>0</v>
      </c>
      <c r="AS60" s="23"/>
      <c r="BH60" t="str">
        <f>IF(COUNTIF(Rose!A$2:J$41,SuperCoppa!E60)=1,"META SX",IF(COUNTIF(Rose!K$2:T$41,SuperCoppa!E60)=1,"META DX","non esiste"))</f>
        <v>non esiste</v>
      </c>
      <c r="BI60" t="str">
        <f>IF(BH60="META SX",IF(COUNTIF(Rose!A$2:E$41,SuperCoppa!E60)=1,"SSX","DSX"),IF(BH60="META DX",IF(COUNTIF(Rose!K$2:O$41,SuperCoppa!E60)=1,"SDX","DDX"),"non esiste"))</f>
        <v>non esiste</v>
      </c>
      <c r="BJ60" t="str">
        <f>IF(BI60="SSX",IF(COUNTIF(Rose!A$2:A$41,E60)=1,Rose!A$1,IF(COUNTIF(Rose!B$2:B$41,E60)=1,Rose!B$1,IF(COUNTIF(Rose!C$2:C$41,E60)=1,Rose!C$1,IF(COUNTIF(Rose!D$2:D$41,E60)=1,Rose!D$1,Rose!E$1)))),IF(BI60="DSX",IF(COUNTIF(Rose!F$2:F$41,E60)=1,Rose!F$1,IF(COUNTIF(Rose!G$2:G$41,E60)=1,Rose!G$1,IF(COUNTIF(Rose!H$2:H$41,E60)=1,Rose!H$1,IF(COUNTIF(Rose!I$2:I$41,E60)=1,Rose!I$1,Rose!J$1)))),IF(BI60="SDX",IF(COUNTIF(Rose!K$2:K$41,E60)=1,Rose!K$1,IF(COUNTIF(Rose!L$2:L$41,E60)=1,Rose!L$1,IF(COUNTIF(Rose!M$2:M$41,E60)=1,Rose!M$1,IF(COUNTIF(Rose!N$2:N$41,E60)=1,Rose!N$1,Rose!O$1)))),IF(COUNTIF(Rose!P$2:P$41,E60)=1,Rose!P$1,IF(COUNTIF(Rose!Q$2:Q$41,E60)=1,Rose!Q$1,IF(COUNTIF(Rose!R$2:R$41,E60)=1,Rose!R$1,IF(COUNTIF(Rose!S$2:S$41,E60)=1,Rose!S$1,Rose!T$1)))))))</f>
        <v>Verona</v>
      </c>
      <c r="BM60" t="str">
        <f>IF(COUNTIF(Rose!A$2:J$41,SuperCoppa!S60)=1,"META SX",IF(COUNTIF(Rose!K$2:T$41,SuperCoppa!S60)=1,"META DX","non esiste"))</f>
        <v>non esiste</v>
      </c>
      <c r="BN60" t="str">
        <f>IF(BM60="META SX",IF(COUNTIF(Rose!A$2:E$41,SuperCoppa!S60)=1,"SSX","DSX"),IF(BM60="META DX",IF(COUNTIF(Rose!K$2:O$41,SuperCoppa!S60)=1,"SDX","DDX"),"non esiste"))</f>
        <v>non esiste</v>
      </c>
      <c r="BO60" t="str">
        <f>IF(BN60="SSX",IF(COUNTIF(Rose!A$2:A$41,S60)=1,Rose!A$1,IF(COUNTIF(Rose!B$2:B$41,S60)=1,Rose!B$1,IF(COUNTIF(Rose!C$2:C$41,S60)=1,Rose!C$1,IF(COUNTIF(Rose!D$2:D$41,S60)=1,Rose!D$1,Rose!E$1)))),IF(BN60="DSX",IF(COUNTIF(Rose!F$2:F$41,S60)=1,Rose!F$1,IF(COUNTIF(Rose!G$2:G$41,S60)=1,Rose!G$1,IF(COUNTIF(Rose!H$2:H$41,S60)=1,Rose!H$1,IF(COUNTIF(Rose!I$2:I$41,S60)=1,Rose!I$1,Rose!J$1)))),IF(BN60="SDX",IF(COUNTIF(Rose!K$2:K$41,S60)=1,Rose!K$1,IF(COUNTIF(Rose!L$2:L$41,S60)=1,Rose!L$1,IF(COUNTIF(Rose!M$2:M$41,S60)=1,Rose!M$1,IF(COUNTIF(Rose!N$2:N$41,S60)=1,Rose!N$1,Rose!O$1)))),IF(COUNTIF(Rose!P$2:P$41,S60)=1,Rose!P$1,IF(COUNTIF(Rose!Q$2:Q$41,S60)=1,Rose!Q$1,IF(COUNTIF(Rose!R$2:R$41,S60)=1,Rose!R$1,IF(COUNTIF(Rose!S$2:S$41,S60)=1,Rose!S$1,Rose!T$1)))))))</f>
        <v>Verona</v>
      </c>
    </row>
    <row r="61" spans="1:67" ht="15">
      <c r="A61" s="26">
        <f t="shared" si="21"/>
        <v>0</v>
      </c>
      <c r="B61" s="110"/>
      <c r="C61" s="26" t="e">
        <f t="shared" si="22"/>
        <v>#N/A</v>
      </c>
      <c r="D61" s="26" t="str">
        <f t="shared" si="23"/>
        <v>Verona</v>
      </c>
      <c r="E61" s="71"/>
      <c r="F61" s="67">
        <f>IF('Inserisci Voti'!D49="","",'Inserisci Voti'!D49)</f>
      </c>
      <c r="G61" s="67">
        <f>IF('Inserisci Voti'!E49="","",'Inserisci Voti'!E49)</f>
      </c>
      <c r="H61" s="67">
        <f>IF('Inserisci Voti'!F49="","",'Inserisci Voti'!F49)</f>
      </c>
      <c r="I61" s="67">
        <f>IF('Inserisci Voti'!G49="","",'Inserisci Voti'!G49)</f>
      </c>
      <c r="J61" s="67">
        <f>IF('Inserisci Voti'!H49="","",'Inserisci Voti'!H49)</f>
      </c>
      <c r="K61" s="67">
        <f>IF('Inserisci Voti'!I49="","",'Inserisci Voti'!I49)</f>
      </c>
      <c r="L61" s="67">
        <f>IF('Inserisci Voti'!J49="","",'Inserisci Voti'!J49)</f>
      </c>
      <c r="M61" s="72">
        <f>IF('Inserisci Voti'!K49="","",'Inserisci Voti'!K49)</f>
        <v>0</v>
      </c>
      <c r="N61" s="48"/>
      <c r="O61" s="26">
        <f t="shared" si="24"/>
        <v>0</v>
      </c>
      <c r="P61" s="110"/>
      <c r="Q61" s="26" t="e">
        <f t="shared" si="25"/>
        <v>#N/A</v>
      </c>
      <c r="R61" s="26" t="str">
        <f t="shared" si="26"/>
        <v>Verona</v>
      </c>
      <c r="S61" s="71"/>
      <c r="T61" s="67">
        <f>IF('Inserisci Voti'!D133="","",'Inserisci Voti'!D133)</f>
      </c>
      <c r="U61" s="67">
        <f>IF('Inserisci Voti'!E133="","",'Inserisci Voti'!E133)</f>
      </c>
      <c r="V61" s="67">
        <f>IF('Inserisci Voti'!F133="","",'Inserisci Voti'!F133)</f>
      </c>
      <c r="W61" s="67">
        <f>IF('Inserisci Voti'!G133="","",'Inserisci Voti'!G133)</f>
      </c>
      <c r="X61" s="67">
        <f>IF('Inserisci Voti'!H133="","",'Inserisci Voti'!H133)</f>
      </c>
      <c r="Y61" s="67">
        <f>IF('Inserisci Voti'!I133="","",'Inserisci Voti'!I133)</f>
      </c>
      <c r="Z61" s="67">
        <f>IF('Inserisci Voti'!J133="","",'Inserisci Voti'!J133)</f>
      </c>
      <c r="AA61" s="72">
        <f>IF('Inserisci Voti'!K133="","",'Inserisci Voti'!K133)</f>
        <v>0</v>
      </c>
      <c r="AS61" s="23"/>
      <c r="BH61" t="str">
        <f>IF(COUNTIF(Rose!A$2:J$41,SuperCoppa!E61)=1,"META SX",IF(COUNTIF(Rose!K$2:T$41,SuperCoppa!E61)=1,"META DX","non esiste"))</f>
        <v>non esiste</v>
      </c>
      <c r="BI61" t="str">
        <f>IF(BH61="META SX",IF(COUNTIF(Rose!A$2:E$41,SuperCoppa!E61)=1,"SSX","DSX"),IF(BH61="META DX",IF(COUNTIF(Rose!K$2:O$41,SuperCoppa!E61)=1,"SDX","DDX"),"non esiste"))</f>
        <v>non esiste</v>
      </c>
      <c r="BJ61" t="str">
        <f>IF(BI61="SSX",IF(COUNTIF(Rose!A$2:A$41,E61)=1,Rose!A$1,IF(COUNTIF(Rose!B$2:B$41,E61)=1,Rose!B$1,IF(COUNTIF(Rose!C$2:C$41,E61)=1,Rose!C$1,IF(COUNTIF(Rose!D$2:D$41,E61)=1,Rose!D$1,Rose!E$1)))),IF(BI61="DSX",IF(COUNTIF(Rose!F$2:F$41,E61)=1,Rose!F$1,IF(COUNTIF(Rose!G$2:G$41,E61)=1,Rose!G$1,IF(COUNTIF(Rose!H$2:H$41,E61)=1,Rose!H$1,IF(COUNTIF(Rose!I$2:I$41,E61)=1,Rose!I$1,Rose!J$1)))),IF(BI61="SDX",IF(COUNTIF(Rose!K$2:K$41,E61)=1,Rose!K$1,IF(COUNTIF(Rose!L$2:L$41,E61)=1,Rose!L$1,IF(COUNTIF(Rose!M$2:M$41,E61)=1,Rose!M$1,IF(COUNTIF(Rose!N$2:N$41,E61)=1,Rose!N$1,Rose!O$1)))),IF(COUNTIF(Rose!P$2:P$41,E61)=1,Rose!P$1,IF(COUNTIF(Rose!Q$2:Q$41,E61)=1,Rose!Q$1,IF(COUNTIF(Rose!R$2:R$41,E61)=1,Rose!R$1,IF(COUNTIF(Rose!S$2:S$41,E61)=1,Rose!S$1,Rose!T$1)))))))</f>
        <v>Verona</v>
      </c>
      <c r="BM61" t="str">
        <f>IF(COUNTIF(Rose!A$2:J$41,SuperCoppa!S61)=1,"META SX",IF(COUNTIF(Rose!K$2:T$41,SuperCoppa!S61)=1,"META DX","non esiste"))</f>
        <v>non esiste</v>
      </c>
      <c r="BN61" t="str">
        <f>IF(BM61="META SX",IF(COUNTIF(Rose!A$2:E$41,SuperCoppa!S61)=1,"SSX","DSX"),IF(BM61="META DX",IF(COUNTIF(Rose!K$2:O$41,SuperCoppa!S61)=1,"SDX","DDX"),"non esiste"))</f>
        <v>non esiste</v>
      </c>
      <c r="BO61" t="str">
        <f>IF(BN61="SSX",IF(COUNTIF(Rose!A$2:A$41,S61)=1,Rose!A$1,IF(COUNTIF(Rose!B$2:B$41,S61)=1,Rose!B$1,IF(COUNTIF(Rose!C$2:C$41,S61)=1,Rose!C$1,IF(COUNTIF(Rose!D$2:D$41,S61)=1,Rose!D$1,Rose!E$1)))),IF(BN61="DSX",IF(COUNTIF(Rose!F$2:F$41,S61)=1,Rose!F$1,IF(COUNTIF(Rose!G$2:G$41,S61)=1,Rose!G$1,IF(COUNTIF(Rose!H$2:H$41,S61)=1,Rose!H$1,IF(COUNTIF(Rose!I$2:I$41,S61)=1,Rose!I$1,Rose!J$1)))),IF(BN61="SDX",IF(COUNTIF(Rose!K$2:K$41,S61)=1,Rose!K$1,IF(COUNTIF(Rose!L$2:L$41,S61)=1,Rose!L$1,IF(COUNTIF(Rose!M$2:M$41,S61)=1,Rose!M$1,IF(COUNTIF(Rose!N$2:N$41,S61)=1,Rose!N$1,Rose!O$1)))),IF(COUNTIF(Rose!P$2:P$41,S61)=1,Rose!P$1,IF(COUNTIF(Rose!Q$2:Q$41,S61)=1,Rose!Q$1,IF(COUNTIF(Rose!R$2:R$41,S61)=1,Rose!R$1,IF(COUNTIF(Rose!S$2:S$41,S61)=1,Rose!S$1,Rose!T$1)))))))</f>
        <v>Verona</v>
      </c>
    </row>
    <row r="62" spans="1:67" ht="15">
      <c r="A62" s="26">
        <f t="shared" si="21"/>
        <v>0</v>
      </c>
      <c r="B62" s="110"/>
      <c r="C62" s="26" t="e">
        <f t="shared" si="22"/>
        <v>#N/A</v>
      </c>
      <c r="D62" s="26" t="str">
        <f t="shared" si="23"/>
        <v>Verona</v>
      </c>
      <c r="E62" s="71"/>
      <c r="F62" s="67">
        <f>IF('Inserisci Voti'!D50="","",'Inserisci Voti'!D50)</f>
      </c>
      <c r="G62" s="67">
        <f>IF('Inserisci Voti'!E50="","",'Inserisci Voti'!E50)</f>
      </c>
      <c r="H62" s="67">
        <f>IF('Inserisci Voti'!F50="","",'Inserisci Voti'!F50)</f>
      </c>
      <c r="I62" s="67">
        <f>IF('Inserisci Voti'!G50="","",'Inserisci Voti'!G50)</f>
      </c>
      <c r="J62" s="67">
        <f>IF('Inserisci Voti'!H50="","",'Inserisci Voti'!H50)</f>
      </c>
      <c r="K62" s="67">
        <f>IF('Inserisci Voti'!I50="","",'Inserisci Voti'!I50)</f>
      </c>
      <c r="L62" s="67">
        <f>IF('Inserisci Voti'!J50="","",'Inserisci Voti'!J50)</f>
      </c>
      <c r="M62" s="72">
        <f>IF('Inserisci Voti'!K50="","",'Inserisci Voti'!K50)</f>
        <v>0</v>
      </c>
      <c r="N62" s="48"/>
      <c r="O62" s="26">
        <f t="shared" si="24"/>
        <v>0</v>
      </c>
      <c r="P62" s="110"/>
      <c r="Q62" s="26" t="e">
        <f t="shared" si="25"/>
        <v>#N/A</v>
      </c>
      <c r="R62" s="26" t="str">
        <f t="shared" si="26"/>
        <v>Verona</v>
      </c>
      <c r="S62" s="71"/>
      <c r="T62" s="67">
        <f>IF('Inserisci Voti'!D134="","",'Inserisci Voti'!D134)</f>
      </c>
      <c r="U62" s="67">
        <f>IF('Inserisci Voti'!E134="","",'Inserisci Voti'!E134)</f>
      </c>
      <c r="V62" s="67">
        <f>IF('Inserisci Voti'!F134="","",'Inserisci Voti'!F134)</f>
      </c>
      <c r="W62" s="67">
        <f>IF('Inserisci Voti'!G134="","",'Inserisci Voti'!G134)</f>
      </c>
      <c r="X62" s="67">
        <f>IF('Inserisci Voti'!H134="","",'Inserisci Voti'!H134)</f>
      </c>
      <c r="Y62" s="67">
        <f>IF('Inserisci Voti'!I134="","",'Inserisci Voti'!I134)</f>
      </c>
      <c r="Z62" s="67">
        <f>IF('Inserisci Voti'!J134="","",'Inserisci Voti'!J134)</f>
      </c>
      <c r="AA62" s="72">
        <f>IF('Inserisci Voti'!K134="","",'Inserisci Voti'!K134)</f>
        <v>0</v>
      </c>
      <c r="AS62" s="23"/>
      <c r="BH62" t="str">
        <f>IF(COUNTIF(Rose!A$2:J$41,SuperCoppa!E62)=1,"META SX",IF(COUNTIF(Rose!K$2:T$41,SuperCoppa!E62)=1,"META DX","non esiste"))</f>
        <v>non esiste</v>
      </c>
      <c r="BI62" t="str">
        <f>IF(BH62="META SX",IF(COUNTIF(Rose!A$2:E$41,SuperCoppa!E62)=1,"SSX","DSX"),IF(BH62="META DX",IF(COUNTIF(Rose!K$2:O$41,SuperCoppa!E62)=1,"SDX","DDX"),"non esiste"))</f>
        <v>non esiste</v>
      </c>
      <c r="BJ62" t="str">
        <f>IF(BI62="SSX",IF(COUNTIF(Rose!A$2:A$41,E62)=1,Rose!A$1,IF(COUNTIF(Rose!B$2:B$41,E62)=1,Rose!B$1,IF(COUNTIF(Rose!C$2:C$41,E62)=1,Rose!C$1,IF(COUNTIF(Rose!D$2:D$41,E62)=1,Rose!D$1,Rose!E$1)))),IF(BI62="DSX",IF(COUNTIF(Rose!F$2:F$41,E62)=1,Rose!F$1,IF(COUNTIF(Rose!G$2:G$41,E62)=1,Rose!G$1,IF(COUNTIF(Rose!H$2:H$41,E62)=1,Rose!H$1,IF(COUNTIF(Rose!I$2:I$41,E62)=1,Rose!I$1,Rose!J$1)))),IF(BI62="SDX",IF(COUNTIF(Rose!K$2:K$41,E62)=1,Rose!K$1,IF(COUNTIF(Rose!L$2:L$41,E62)=1,Rose!L$1,IF(COUNTIF(Rose!M$2:M$41,E62)=1,Rose!M$1,IF(COUNTIF(Rose!N$2:N$41,E62)=1,Rose!N$1,Rose!O$1)))),IF(COUNTIF(Rose!P$2:P$41,E62)=1,Rose!P$1,IF(COUNTIF(Rose!Q$2:Q$41,E62)=1,Rose!Q$1,IF(COUNTIF(Rose!R$2:R$41,E62)=1,Rose!R$1,IF(COUNTIF(Rose!S$2:S$41,E62)=1,Rose!S$1,Rose!T$1)))))))</f>
        <v>Verona</v>
      </c>
      <c r="BM62" t="str">
        <f>IF(COUNTIF(Rose!A$2:J$41,SuperCoppa!S62)=1,"META SX",IF(COUNTIF(Rose!K$2:T$41,SuperCoppa!S62)=1,"META DX","non esiste"))</f>
        <v>non esiste</v>
      </c>
      <c r="BN62" t="str">
        <f>IF(BM62="META SX",IF(COUNTIF(Rose!A$2:E$41,SuperCoppa!S62)=1,"SSX","DSX"),IF(BM62="META DX",IF(COUNTIF(Rose!K$2:O$41,SuperCoppa!S62)=1,"SDX","DDX"),"non esiste"))</f>
        <v>non esiste</v>
      </c>
      <c r="BO62" t="str">
        <f>IF(BN62="SSX",IF(COUNTIF(Rose!A$2:A$41,S62)=1,Rose!A$1,IF(COUNTIF(Rose!B$2:B$41,S62)=1,Rose!B$1,IF(COUNTIF(Rose!C$2:C$41,S62)=1,Rose!C$1,IF(COUNTIF(Rose!D$2:D$41,S62)=1,Rose!D$1,Rose!E$1)))),IF(BN62="DSX",IF(COUNTIF(Rose!F$2:F$41,S62)=1,Rose!F$1,IF(COUNTIF(Rose!G$2:G$41,S62)=1,Rose!G$1,IF(COUNTIF(Rose!H$2:H$41,S62)=1,Rose!H$1,IF(COUNTIF(Rose!I$2:I$41,S62)=1,Rose!I$1,Rose!J$1)))),IF(BN62="SDX",IF(COUNTIF(Rose!K$2:K$41,S62)=1,Rose!K$1,IF(COUNTIF(Rose!L$2:L$41,S62)=1,Rose!L$1,IF(COUNTIF(Rose!M$2:M$41,S62)=1,Rose!M$1,IF(COUNTIF(Rose!N$2:N$41,S62)=1,Rose!N$1,Rose!O$1)))),IF(COUNTIF(Rose!P$2:P$41,S62)=1,Rose!P$1,IF(COUNTIF(Rose!Q$2:Q$41,S62)=1,Rose!Q$1,IF(COUNTIF(Rose!R$2:R$41,S62)=1,Rose!R$1,IF(COUNTIF(Rose!S$2:S$41,S62)=1,Rose!S$1,Rose!T$1)))))))</f>
        <v>Verona</v>
      </c>
    </row>
    <row r="63" spans="1:67" ht="15" customHeight="1">
      <c r="A63" s="26">
        <f t="shared" si="21"/>
        <v>0</v>
      </c>
      <c r="B63" s="110"/>
      <c r="C63" s="26" t="e">
        <f t="shared" si="22"/>
        <v>#N/A</v>
      </c>
      <c r="D63" s="26" t="str">
        <f t="shared" si="23"/>
        <v>Verona</v>
      </c>
      <c r="E63" s="71"/>
      <c r="F63" s="67">
        <f>IF('Inserisci Voti'!D51="","",'Inserisci Voti'!D51)</f>
      </c>
      <c r="G63" s="67">
        <f>IF('Inserisci Voti'!E51="","",'Inserisci Voti'!E51)</f>
      </c>
      <c r="H63" s="67">
        <f>IF('Inserisci Voti'!F51="","",'Inserisci Voti'!F51)</f>
      </c>
      <c r="I63" s="67">
        <f>IF('Inserisci Voti'!G51="","",'Inserisci Voti'!G51)</f>
      </c>
      <c r="J63" s="67">
        <f>IF('Inserisci Voti'!H51="","",'Inserisci Voti'!H51)</f>
      </c>
      <c r="K63" s="67">
        <f>IF('Inserisci Voti'!I51="","",'Inserisci Voti'!I51)</f>
      </c>
      <c r="L63" s="67">
        <f>IF('Inserisci Voti'!J51="","",'Inserisci Voti'!J51)</f>
      </c>
      <c r="M63" s="72">
        <f>IF('Inserisci Voti'!K51="","",'Inserisci Voti'!K51)</f>
        <v>0</v>
      </c>
      <c r="N63" s="48"/>
      <c r="O63" s="26">
        <f t="shared" si="24"/>
        <v>0</v>
      </c>
      <c r="P63" s="110"/>
      <c r="Q63" s="26" t="e">
        <f t="shared" si="25"/>
        <v>#N/A</v>
      </c>
      <c r="R63" s="26" t="str">
        <f t="shared" si="26"/>
        <v>Verona</v>
      </c>
      <c r="S63" s="71"/>
      <c r="T63" s="67">
        <f>IF('Inserisci Voti'!D135="","",'Inserisci Voti'!D135)</f>
      </c>
      <c r="U63" s="67">
        <f>IF('Inserisci Voti'!E135="","",'Inserisci Voti'!E135)</f>
      </c>
      <c r="V63" s="67">
        <f>IF('Inserisci Voti'!F135="","",'Inserisci Voti'!F135)</f>
      </c>
      <c r="W63" s="67">
        <f>IF('Inserisci Voti'!G135="","",'Inserisci Voti'!G135)</f>
      </c>
      <c r="X63" s="67">
        <f>IF('Inserisci Voti'!H135="","",'Inserisci Voti'!H135)</f>
      </c>
      <c r="Y63" s="67">
        <f>IF('Inserisci Voti'!I135="","",'Inserisci Voti'!I135)</f>
      </c>
      <c r="Z63" s="67">
        <f>IF('Inserisci Voti'!J135="","",'Inserisci Voti'!J135)</f>
      </c>
      <c r="AA63" s="72">
        <f>IF('Inserisci Voti'!K135="","",'Inserisci Voti'!K135)</f>
        <v>0</v>
      </c>
      <c r="AS63" s="53"/>
      <c r="BH63" t="str">
        <f>IF(COUNTIF(Rose!A$2:J$41,SuperCoppa!E63)=1,"META SX",IF(COUNTIF(Rose!K$2:T$41,SuperCoppa!E63)=1,"META DX","non esiste"))</f>
        <v>non esiste</v>
      </c>
      <c r="BI63" t="str">
        <f>IF(BH63="META SX",IF(COUNTIF(Rose!A$2:E$41,SuperCoppa!E63)=1,"SSX","DSX"),IF(BH63="META DX",IF(COUNTIF(Rose!K$2:O$41,SuperCoppa!E63)=1,"SDX","DDX"),"non esiste"))</f>
        <v>non esiste</v>
      </c>
      <c r="BJ63" t="str">
        <f>IF(BI63="SSX",IF(COUNTIF(Rose!A$2:A$41,E63)=1,Rose!A$1,IF(COUNTIF(Rose!B$2:B$41,E63)=1,Rose!B$1,IF(COUNTIF(Rose!C$2:C$41,E63)=1,Rose!C$1,IF(COUNTIF(Rose!D$2:D$41,E63)=1,Rose!D$1,Rose!E$1)))),IF(BI63="DSX",IF(COUNTIF(Rose!F$2:F$41,E63)=1,Rose!F$1,IF(COUNTIF(Rose!G$2:G$41,E63)=1,Rose!G$1,IF(COUNTIF(Rose!H$2:H$41,E63)=1,Rose!H$1,IF(COUNTIF(Rose!I$2:I$41,E63)=1,Rose!I$1,Rose!J$1)))),IF(BI63="SDX",IF(COUNTIF(Rose!K$2:K$41,E63)=1,Rose!K$1,IF(COUNTIF(Rose!L$2:L$41,E63)=1,Rose!L$1,IF(COUNTIF(Rose!M$2:M$41,E63)=1,Rose!M$1,IF(COUNTIF(Rose!N$2:N$41,E63)=1,Rose!N$1,Rose!O$1)))),IF(COUNTIF(Rose!P$2:P$41,E63)=1,Rose!P$1,IF(COUNTIF(Rose!Q$2:Q$41,E63)=1,Rose!Q$1,IF(COUNTIF(Rose!R$2:R$41,E63)=1,Rose!R$1,IF(COUNTIF(Rose!S$2:S$41,E63)=1,Rose!S$1,Rose!T$1)))))))</f>
        <v>Verona</v>
      </c>
      <c r="BM63" t="str">
        <f>IF(COUNTIF(Rose!A$2:J$41,SuperCoppa!S63)=1,"META SX",IF(COUNTIF(Rose!K$2:T$41,SuperCoppa!S63)=1,"META DX","non esiste"))</f>
        <v>non esiste</v>
      </c>
      <c r="BN63" t="str">
        <f>IF(BM63="META SX",IF(COUNTIF(Rose!A$2:E$41,SuperCoppa!S63)=1,"SSX","DSX"),IF(BM63="META DX",IF(COUNTIF(Rose!K$2:O$41,SuperCoppa!S63)=1,"SDX","DDX"),"non esiste"))</f>
        <v>non esiste</v>
      </c>
      <c r="BO63" t="str">
        <f>IF(BN63="SSX",IF(COUNTIF(Rose!A$2:A$41,S63)=1,Rose!A$1,IF(COUNTIF(Rose!B$2:B$41,S63)=1,Rose!B$1,IF(COUNTIF(Rose!C$2:C$41,S63)=1,Rose!C$1,IF(COUNTIF(Rose!D$2:D$41,S63)=1,Rose!D$1,Rose!E$1)))),IF(BN63="DSX",IF(COUNTIF(Rose!F$2:F$41,S63)=1,Rose!F$1,IF(COUNTIF(Rose!G$2:G$41,S63)=1,Rose!G$1,IF(COUNTIF(Rose!H$2:H$41,S63)=1,Rose!H$1,IF(COUNTIF(Rose!I$2:I$41,S63)=1,Rose!I$1,Rose!J$1)))),IF(BN63="SDX",IF(COUNTIF(Rose!K$2:K$41,S63)=1,Rose!K$1,IF(COUNTIF(Rose!L$2:L$41,S63)=1,Rose!L$1,IF(COUNTIF(Rose!M$2:M$41,S63)=1,Rose!M$1,IF(COUNTIF(Rose!N$2:N$41,S63)=1,Rose!N$1,Rose!O$1)))),IF(COUNTIF(Rose!P$2:P$41,S63)=1,Rose!P$1,IF(COUNTIF(Rose!Q$2:Q$41,S63)=1,Rose!Q$1,IF(COUNTIF(Rose!R$2:R$41,S63)=1,Rose!R$1,IF(COUNTIF(Rose!S$2:S$41,S63)=1,Rose!S$1,Rose!T$1)))))))</f>
        <v>Verona</v>
      </c>
    </row>
    <row r="64" spans="1:67" ht="15">
      <c r="A64" s="26">
        <f t="shared" si="21"/>
        <v>0</v>
      </c>
      <c r="B64" s="110"/>
      <c r="C64" s="26" t="e">
        <f t="shared" si="22"/>
        <v>#N/A</v>
      </c>
      <c r="D64" s="26" t="str">
        <f t="shared" si="23"/>
        <v>Verona</v>
      </c>
      <c r="E64" s="71"/>
      <c r="F64" s="67">
        <f>IF('Inserisci Voti'!D52="","",'Inserisci Voti'!D52)</f>
      </c>
      <c r="G64" s="67">
        <f>IF('Inserisci Voti'!E52="","",'Inserisci Voti'!E52)</f>
      </c>
      <c r="H64" s="67">
        <f>IF('Inserisci Voti'!F52="","",'Inserisci Voti'!F52)</f>
      </c>
      <c r="I64" s="67">
        <f>IF('Inserisci Voti'!G52="","",'Inserisci Voti'!G52)</f>
      </c>
      <c r="J64" s="67">
        <f>IF('Inserisci Voti'!H52="","",'Inserisci Voti'!H52)</f>
      </c>
      <c r="K64" s="67">
        <f>IF('Inserisci Voti'!I52="","",'Inserisci Voti'!I52)</f>
      </c>
      <c r="L64" s="67">
        <f>IF('Inserisci Voti'!J52="","",'Inserisci Voti'!J52)</f>
      </c>
      <c r="M64" s="72">
        <f>IF('Inserisci Voti'!K52="","",'Inserisci Voti'!K52)</f>
        <v>0</v>
      </c>
      <c r="N64" s="48"/>
      <c r="O64" s="26">
        <f t="shared" si="24"/>
        <v>0</v>
      </c>
      <c r="P64" s="110"/>
      <c r="Q64" s="26" t="e">
        <f t="shared" si="25"/>
        <v>#N/A</v>
      </c>
      <c r="R64" s="26" t="str">
        <f t="shared" si="26"/>
        <v>Verona</v>
      </c>
      <c r="S64" s="71"/>
      <c r="T64" s="67">
        <f>IF('Inserisci Voti'!D136="","",'Inserisci Voti'!D136)</f>
      </c>
      <c r="U64" s="67">
        <f>IF('Inserisci Voti'!E136="","",'Inserisci Voti'!E136)</f>
      </c>
      <c r="V64" s="67">
        <f>IF('Inserisci Voti'!F136="","",'Inserisci Voti'!F136)</f>
      </c>
      <c r="W64" s="67">
        <f>IF('Inserisci Voti'!G136="","",'Inserisci Voti'!G136)</f>
      </c>
      <c r="X64" s="67">
        <f>IF('Inserisci Voti'!H136="","",'Inserisci Voti'!H136)</f>
      </c>
      <c r="Y64" s="67">
        <f>IF('Inserisci Voti'!I136="","",'Inserisci Voti'!I136)</f>
      </c>
      <c r="Z64" s="67">
        <f>IF('Inserisci Voti'!J136="","",'Inserisci Voti'!J136)</f>
      </c>
      <c r="AA64" s="72">
        <f>IF('Inserisci Voti'!K136="","",'Inserisci Voti'!K136)</f>
        <v>0</v>
      </c>
      <c r="AR64" s="4"/>
      <c r="AS64" s="36"/>
      <c r="BH64" t="str">
        <f>IF(COUNTIF(Rose!A$2:J$41,SuperCoppa!E64)=1,"META SX",IF(COUNTIF(Rose!K$2:T$41,SuperCoppa!E64)=1,"META DX","non esiste"))</f>
        <v>non esiste</v>
      </c>
      <c r="BI64" t="str">
        <f>IF(BH64="META SX",IF(COUNTIF(Rose!A$2:E$41,SuperCoppa!E64)=1,"SSX","DSX"),IF(BH64="META DX",IF(COUNTIF(Rose!K$2:O$41,SuperCoppa!E64)=1,"SDX","DDX"),"non esiste"))</f>
        <v>non esiste</v>
      </c>
      <c r="BJ64" t="str">
        <f>IF(BI64="SSX",IF(COUNTIF(Rose!A$2:A$41,E64)=1,Rose!A$1,IF(COUNTIF(Rose!B$2:B$41,E64)=1,Rose!B$1,IF(COUNTIF(Rose!C$2:C$41,E64)=1,Rose!C$1,IF(COUNTIF(Rose!D$2:D$41,E64)=1,Rose!D$1,Rose!E$1)))),IF(BI64="DSX",IF(COUNTIF(Rose!F$2:F$41,E64)=1,Rose!F$1,IF(COUNTIF(Rose!G$2:G$41,E64)=1,Rose!G$1,IF(COUNTIF(Rose!H$2:H$41,E64)=1,Rose!H$1,IF(COUNTIF(Rose!I$2:I$41,E64)=1,Rose!I$1,Rose!J$1)))),IF(BI64="SDX",IF(COUNTIF(Rose!K$2:K$41,E64)=1,Rose!K$1,IF(COUNTIF(Rose!L$2:L$41,E64)=1,Rose!L$1,IF(COUNTIF(Rose!M$2:M$41,E64)=1,Rose!M$1,IF(COUNTIF(Rose!N$2:N$41,E64)=1,Rose!N$1,Rose!O$1)))),IF(COUNTIF(Rose!P$2:P$41,E64)=1,Rose!P$1,IF(COUNTIF(Rose!Q$2:Q$41,E64)=1,Rose!Q$1,IF(COUNTIF(Rose!R$2:R$41,E64)=1,Rose!R$1,IF(COUNTIF(Rose!S$2:S$41,E64)=1,Rose!S$1,Rose!T$1)))))))</f>
        <v>Verona</v>
      </c>
      <c r="BM64" t="str">
        <f>IF(COUNTIF(Rose!A$2:J$41,SuperCoppa!S64)=1,"META SX",IF(COUNTIF(Rose!K$2:T$41,SuperCoppa!S64)=1,"META DX","non esiste"))</f>
        <v>non esiste</v>
      </c>
      <c r="BN64" t="str">
        <f>IF(BM64="META SX",IF(COUNTIF(Rose!A$2:E$41,SuperCoppa!S64)=1,"SSX","DSX"),IF(BM64="META DX",IF(COUNTIF(Rose!K$2:O$41,SuperCoppa!S64)=1,"SDX","DDX"),"non esiste"))</f>
        <v>non esiste</v>
      </c>
      <c r="BO64" t="str">
        <f>IF(BN64="SSX",IF(COUNTIF(Rose!A$2:A$41,S64)=1,Rose!A$1,IF(COUNTIF(Rose!B$2:B$41,S64)=1,Rose!B$1,IF(COUNTIF(Rose!C$2:C$41,S64)=1,Rose!C$1,IF(COUNTIF(Rose!D$2:D$41,S64)=1,Rose!D$1,Rose!E$1)))),IF(BN64="DSX",IF(COUNTIF(Rose!F$2:F$41,S64)=1,Rose!F$1,IF(COUNTIF(Rose!G$2:G$41,S64)=1,Rose!G$1,IF(COUNTIF(Rose!H$2:H$41,S64)=1,Rose!H$1,IF(COUNTIF(Rose!I$2:I$41,S64)=1,Rose!I$1,Rose!J$1)))),IF(BN64="SDX",IF(COUNTIF(Rose!K$2:K$41,S64)=1,Rose!K$1,IF(COUNTIF(Rose!L$2:L$41,S64)=1,Rose!L$1,IF(COUNTIF(Rose!M$2:M$41,S64)=1,Rose!M$1,IF(COUNTIF(Rose!N$2:N$41,S64)=1,Rose!N$1,Rose!O$1)))),IF(COUNTIF(Rose!P$2:P$41,S64)=1,Rose!P$1,IF(COUNTIF(Rose!Q$2:Q$41,S64)=1,Rose!Q$1,IF(COUNTIF(Rose!R$2:R$41,S64)=1,Rose!R$1,IF(COUNTIF(Rose!S$2:S$41,S64)=1,Rose!S$1,Rose!T$1)))))))</f>
        <v>Verona</v>
      </c>
    </row>
    <row r="65" spans="1:67" ht="15">
      <c r="A65" s="26">
        <f t="shared" si="21"/>
        <v>0</v>
      </c>
      <c r="B65" s="110"/>
      <c r="C65" s="26" t="e">
        <f t="shared" si="22"/>
        <v>#N/A</v>
      </c>
      <c r="D65" s="26" t="str">
        <f t="shared" si="23"/>
        <v>Verona</v>
      </c>
      <c r="E65" s="71"/>
      <c r="F65" s="67">
        <f>IF('Inserisci Voti'!D53="","",'Inserisci Voti'!D53)</f>
      </c>
      <c r="G65" s="67">
        <f>IF('Inserisci Voti'!E53="","",'Inserisci Voti'!E53)</f>
      </c>
      <c r="H65" s="67">
        <f>IF('Inserisci Voti'!F53="","",'Inserisci Voti'!F53)</f>
      </c>
      <c r="I65" s="67">
        <f>IF('Inserisci Voti'!G53="","",'Inserisci Voti'!G53)</f>
      </c>
      <c r="J65" s="67">
        <f>IF('Inserisci Voti'!H53="","",'Inserisci Voti'!H53)</f>
      </c>
      <c r="K65" s="67">
        <f>IF('Inserisci Voti'!I53="","",'Inserisci Voti'!I53)</f>
      </c>
      <c r="L65" s="67">
        <f>IF('Inserisci Voti'!J53="","",'Inserisci Voti'!J53)</f>
      </c>
      <c r="M65" s="72">
        <f>IF('Inserisci Voti'!K53="","",'Inserisci Voti'!K53)</f>
        <v>0</v>
      </c>
      <c r="N65" s="48"/>
      <c r="O65" s="26">
        <f t="shared" si="24"/>
        <v>0</v>
      </c>
      <c r="P65" s="110"/>
      <c r="Q65" s="26" t="e">
        <f t="shared" si="25"/>
        <v>#N/A</v>
      </c>
      <c r="R65" s="26" t="str">
        <f t="shared" si="26"/>
        <v>Verona</v>
      </c>
      <c r="S65" s="71"/>
      <c r="T65" s="67">
        <f>IF('Inserisci Voti'!D137="","",'Inserisci Voti'!D137)</f>
      </c>
      <c r="U65" s="67">
        <f>IF('Inserisci Voti'!E137="","",'Inserisci Voti'!E137)</f>
      </c>
      <c r="V65" s="67">
        <f>IF('Inserisci Voti'!F137="","",'Inserisci Voti'!F137)</f>
      </c>
      <c r="W65" s="67">
        <f>IF('Inserisci Voti'!G137="","",'Inserisci Voti'!G137)</f>
      </c>
      <c r="X65" s="67">
        <f>IF('Inserisci Voti'!H137="","",'Inserisci Voti'!H137)</f>
      </c>
      <c r="Y65" s="67">
        <f>IF('Inserisci Voti'!I137="","",'Inserisci Voti'!I137)</f>
      </c>
      <c r="Z65" s="67">
        <f>IF('Inserisci Voti'!J137="","",'Inserisci Voti'!J137)</f>
      </c>
      <c r="AA65" s="72">
        <f>IF('Inserisci Voti'!K137="","",'Inserisci Voti'!K137)</f>
        <v>0</v>
      </c>
      <c r="AR65" s="54"/>
      <c r="AS65" s="36"/>
      <c r="BH65" t="str">
        <f>IF(COUNTIF(Rose!A$2:J$41,SuperCoppa!E65)=1,"META SX",IF(COUNTIF(Rose!K$2:T$41,SuperCoppa!E65)=1,"META DX","non esiste"))</f>
        <v>non esiste</v>
      </c>
      <c r="BI65" t="str">
        <f>IF(BH65="META SX",IF(COUNTIF(Rose!A$2:E$41,SuperCoppa!E65)=1,"SSX","DSX"),IF(BH65="META DX",IF(COUNTIF(Rose!K$2:O$41,SuperCoppa!E65)=1,"SDX","DDX"),"non esiste"))</f>
        <v>non esiste</v>
      </c>
      <c r="BJ65" t="str">
        <f>IF(BI65="SSX",IF(COUNTIF(Rose!A$2:A$41,E65)=1,Rose!A$1,IF(COUNTIF(Rose!B$2:B$41,E65)=1,Rose!B$1,IF(COUNTIF(Rose!C$2:C$41,E65)=1,Rose!C$1,IF(COUNTIF(Rose!D$2:D$41,E65)=1,Rose!D$1,Rose!E$1)))),IF(BI65="DSX",IF(COUNTIF(Rose!F$2:F$41,E65)=1,Rose!F$1,IF(COUNTIF(Rose!G$2:G$41,E65)=1,Rose!G$1,IF(COUNTIF(Rose!H$2:H$41,E65)=1,Rose!H$1,IF(COUNTIF(Rose!I$2:I$41,E65)=1,Rose!I$1,Rose!J$1)))),IF(BI65="SDX",IF(COUNTIF(Rose!K$2:K$41,E65)=1,Rose!K$1,IF(COUNTIF(Rose!L$2:L$41,E65)=1,Rose!L$1,IF(COUNTIF(Rose!M$2:M$41,E65)=1,Rose!M$1,IF(COUNTIF(Rose!N$2:N$41,E65)=1,Rose!N$1,Rose!O$1)))),IF(COUNTIF(Rose!P$2:P$41,E65)=1,Rose!P$1,IF(COUNTIF(Rose!Q$2:Q$41,E65)=1,Rose!Q$1,IF(COUNTIF(Rose!R$2:R$41,E65)=1,Rose!R$1,IF(COUNTIF(Rose!S$2:S$41,E65)=1,Rose!S$1,Rose!T$1)))))))</f>
        <v>Verona</v>
      </c>
      <c r="BM65" t="str">
        <f>IF(COUNTIF(Rose!A$2:J$41,SuperCoppa!S65)=1,"META SX",IF(COUNTIF(Rose!K$2:T$41,SuperCoppa!S65)=1,"META DX","non esiste"))</f>
        <v>non esiste</v>
      </c>
      <c r="BN65" t="str">
        <f>IF(BM65="META SX",IF(COUNTIF(Rose!A$2:E$41,SuperCoppa!S65)=1,"SSX","DSX"),IF(BM65="META DX",IF(COUNTIF(Rose!K$2:O$41,SuperCoppa!S65)=1,"SDX","DDX"),"non esiste"))</f>
        <v>non esiste</v>
      </c>
      <c r="BO65" t="str">
        <f>IF(BN65="SSX",IF(COUNTIF(Rose!A$2:A$41,S65)=1,Rose!A$1,IF(COUNTIF(Rose!B$2:B$41,S65)=1,Rose!B$1,IF(COUNTIF(Rose!C$2:C$41,S65)=1,Rose!C$1,IF(COUNTIF(Rose!D$2:D$41,S65)=1,Rose!D$1,Rose!E$1)))),IF(BN65="DSX",IF(COUNTIF(Rose!F$2:F$41,S65)=1,Rose!F$1,IF(COUNTIF(Rose!G$2:G$41,S65)=1,Rose!G$1,IF(COUNTIF(Rose!H$2:H$41,S65)=1,Rose!H$1,IF(COUNTIF(Rose!I$2:I$41,S65)=1,Rose!I$1,Rose!J$1)))),IF(BN65="SDX",IF(COUNTIF(Rose!K$2:K$41,S65)=1,Rose!K$1,IF(COUNTIF(Rose!L$2:L$41,S65)=1,Rose!L$1,IF(COUNTIF(Rose!M$2:M$41,S65)=1,Rose!M$1,IF(COUNTIF(Rose!N$2:N$41,S65)=1,Rose!N$1,Rose!O$1)))),IF(COUNTIF(Rose!P$2:P$41,S65)=1,Rose!P$1,IF(COUNTIF(Rose!Q$2:Q$41,S65)=1,Rose!Q$1,IF(COUNTIF(Rose!R$2:R$41,S65)=1,Rose!R$1,IF(COUNTIF(Rose!S$2:S$41,S65)=1,Rose!S$1,Rose!T$1)))))))</f>
        <v>Verona</v>
      </c>
    </row>
    <row r="66" spans="1:67" ht="15">
      <c r="A66" s="26">
        <f t="shared" si="21"/>
        <v>0</v>
      </c>
      <c r="B66" s="110"/>
      <c r="C66" s="26" t="e">
        <f t="shared" si="22"/>
        <v>#N/A</v>
      </c>
      <c r="D66" s="26" t="str">
        <f t="shared" si="23"/>
        <v>Verona</v>
      </c>
      <c r="E66" s="71"/>
      <c r="F66" s="67">
        <f>IF('Inserisci Voti'!D54="","",'Inserisci Voti'!D54)</f>
      </c>
      <c r="G66" s="67">
        <f>IF('Inserisci Voti'!E54="","",'Inserisci Voti'!E54)</f>
      </c>
      <c r="H66" s="67">
        <f>IF('Inserisci Voti'!F54="","",'Inserisci Voti'!F54)</f>
      </c>
      <c r="I66" s="67">
        <f>IF('Inserisci Voti'!G54="","",'Inserisci Voti'!G54)</f>
      </c>
      <c r="J66" s="67">
        <f>IF('Inserisci Voti'!H54="","",'Inserisci Voti'!H54)</f>
      </c>
      <c r="K66" s="67">
        <f>IF('Inserisci Voti'!I54="","",'Inserisci Voti'!I54)</f>
      </c>
      <c r="L66" s="67">
        <f>IF('Inserisci Voti'!J54="","",'Inserisci Voti'!J54)</f>
      </c>
      <c r="M66" s="72">
        <f>IF('Inserisci Voti'!K54="","",'Inserisci Voti'!K54)</f>
        <v>0</v>
      </c>
      <c r="N66" s="48"/>
      <c r="O66" s="26">
        <f t="shared" si="24"/>
        <v>0</v>
      </c>
      <c r="P66" s="110"/>
      <c r="Q66" s="26" t="e">
        <f t="shared" si="25"/>
        <v>#N/A</v>
      </c>
      <c r="R66" s="26" t="str">
        <f t="shared" si="26"/>
        <v>Verona</v>
      </c>
      <c r="S66" s="71"/>
      <c r="T66" s="67">
        <f>IF('Inserisci Voti'!D138="","",'Inserisci Voti'!D138)</f>
      </c>
      <c r="U66" s="67">
        <f>IF('Inserisci Voti'!E138="","",'Inserisci Voti'!E138)</f>
      </c>
      <c r="V66" s="67">
        <f>IF('Inserisci Voti'!F138="","",'Inserisci Voti'!F138)</f>
      </c>
      <c r="W66" s="67">
        <f>IF('Inserisci Voti'!G138="","",'Inserisci Voti'!G138)</f>
      </c>
      <c r="X66" s="67">
        <f>IF('Inserisci Voti'!H138="","",'Inserisci Voti'!H138)</f>
      </c>
      <c r="Y66" s="67">
        <f>IF('Inserisci Voti'!I138="","",'Inserisci Voti'!I138)</f>
      </c>
      <c r="Z66" s="67">
        <f>IF('Inserisci Voti'!J138="","",'Inserisci Voti'!J138)</f>
      </c>
      <c r="AA66" s="72">
        <f>IF('Inserisci Voti'!K138="","",'Inserisci Voti'!K138)</f>
        <v>0</v>
      </c>
      <c r="AR66" s="54"/>
      <c r="AS66" s="36"/>
      <c r="BH66" t="str">
        <f>IF(COUNTIF(Rose!A$2:J$41,SuperCoppa!E66)=1,"META SX",IF(COUNTIF(Rose!K$2:T$41,SuperCoppa!E66)=1,"META DX","non esiste"))</f>
        <v>non esiste</v>
      </c>
      <c r="BI66" t="str">
        <f>IF(BH66="META SX",IF(COUNTIF(Rose!A$2:E$41,SuperCoppa!E66)=1,"SSX","DSX"),IF(BH66="META DX",IF(COUNTIF(Rose!K$2:O$41,SuperCoppa!E66)=1,"SDX","DDX"),"non esiste"))</f>
        <v>non esiste</v>
      </c>
      <c r="BJ66" t="str">
        <f>IF(BI66="SSX",IF(COUNTIF(Rose!A$2:A$41,E66)=1,Rose!A$1,IF(COUNTIF(Rose!B$2:B$41,E66)=1,Rose!B$1,IF(COUNTIF(Rose!C$2:C$41,E66)=1,Rose!C$1,IF(COUNTIF(Rose!D$2:D$41,E66)=1,Rose!D$1,Rose!E$1)))),IF(BI66="DSX",IF(COUNTIF(Rose!F$2:F$41,E66)=1,Rose!F$1,IF(COUNTIF(Rose!G$2:G$41,E66)=1,Rose!G$1,IF(COUNTIF(Rose!H$2:H$41,E66)=1,Rose!H$1,IF(COUNTIF(Rose!I$2:I$41,E66)=1,Rose!I$1,Rose!J$1)))),IF(BI66="SDX",IF(COUNTIF(Rose!K$2:K$41,E66)=1,Rose!K$1,IF(COUNTIF(Rose!L$2:L$41,E66)=1,Rose!L$1,IF(COUNTIF(Rose!M$2:M$41,E66)=1,Rose!M$1,IF(COUNTIF(Rose!N$2:N$41,E66)=1,Rose!N$1,Rose!O$1)))),IF(COUNTIF(Rose!P$2:P$41,E66)=1,Rose!P$1,IF(COUNTIF(Rose!Q$2:Q$41,E66)=1,Rose!Q$1,IF(COUNTIF(Rose!R$2:R$41,E66)=1,Rose!R$1,IF(COUNTIF(Rose!S$2:S$41,E66)=1,Rose!S$1,Rose!T$1)))))))</f>
        <v>Verona</v>
      </c>
      <c r="BM66" t="str">
        <f>IF(COUNTIF(Rose!A$2:J$41,SuperCoppa!S66)=1,"META SX",IF(COUNTIF(Rose!K$2:T$41,SuperCoppa!S66)=1,"META DX","non esiste"))</f>
        <v>non esiste</v>
      </c>
      <c r="BN66" t="str">
        <f>IF(BM66="META SX",IF(COUNTIF(Rose!A$2:E$41,SuperCoppa!S66)=1,"SSX","DSX"),IF(BM66="META DX",IF(COUNTIF(Rose!K$2:O$41,SuperCoppa!S66)=1,"SDX","DDX"),"non esiste"))</f>
        <v>non esiste</v>
      </c>
      <c r="BO66" t="str">
        <f>IF(BN66="SSX",IF(COUNTIF(Rose!A$2:A$41,S66)=1,Rose!A$1,IF(COUNTIF(Rose!B$2:B$41,S66)=1,Rose!B$1,IF(COUNTIF(Rose!C$2:C$41,S66)=1,Rose!C$1,IF(COUNTIF(Rose!D$2:D$41,S66)=1,Rose!D$1,Rose!E$1)))),IF(BN66="DSX",IF(COUNTIF(Rose!F$2:F$41,S66)=1,Rose!F$1,IF(COUNTIF(Rose!G$2:G$41,S66)=1,Rose!G$1,IF(COUNTIF(Rose!H$2:H$41,S66)=1,Rose!H$1,IF(COUNTIF(Rose!I$2:I$41,S66)=1,Rose!I$1,Rose!J$1)))),IF(BN66="SDX",IF(COUNTIF(Rose!K$2:K$41,S66)=1,Rose!K$1,IF(COUNTIF(Rose!L$2:L$41,S66)=1,Rose!L$1,IF(COUNTIF(Rose!M$2:M$41,S66)=1,Rose!M$1,IF(COUNTIF(Rose!N$2:N$41,S66)=1,Rose!N$1,Rose!O$1)))),IF(COUNTIF(Rose!P$2:P$41,S66)=1,Rose!P$1,IF(COUNTIF(Rose!Q$2:Q$41,S66)=1,Rose!Q$1,IF(COUNTIF(Rose!R$2:R$41,S66)=1,Rose!R$1,IF(COUNTIF(Rose!S$2:S$41,S66)=1,Rose!S$1,Rose!T$1)))))))</f>
        <v>Verona</v>
      </c>
    </row>
    <row r="67" spans="1:67" ht="15.75">
      <c r="A67" s="125" t="s">
        <v>133</v>
      </c>
      <c r="B67" s="125"/>
      <c r="C67" s="125"/>
      <c r="D67" s="29" t="s">
        <v>31</v>
      </c>
      <c r="E67" s="73" t="s">
        <v>0</v>
      </c>
      <c r="F67" s="61" t="s">
        <v>12</v>
      </c>
      <c r="G67" s="62"/>
      <c r="H67" s="63">
        <f>11-COUNT(F56:F66)</f>
        <v>11</v>
      </c>
      <c r="I67" s="62"/>
      <c r="J67" s="62"/>
      <c r="K67" s="64" t="s">
        <v>7</v>
      </c>
      <c r="L67" s="62"/>
      <c r="M67" s="74">
        <v>2</v>
      </c>
      <c r="N67" s="49"/>
      <c r="O67" s="125" t="s">
        <v>133</v>
      </c>
      <c r="P67" s="125"/>
      <c r="Q67" s="125"/>
      <c r="R67" s="29" t="s">
        <v>31</v>
      </c>
      <c r="S67" s="73" t="s">
        <v>0</v>
      </c>
      <c r="T67" s="61" t="s">
        <v>12</v>
      </c>
      <c r="U67" s="62"/>
      <c r="V67" s="63">
        <f>11-COUNT(T56:T66)</f>
        <v>11</v>
      </c>
      <c r="W67" s="62"/>
      <c r="X67" s="62"/>
      <c r="Y67" s="62"/>
      <c r="Z67" s="62"/>
      <c r="AA67" s="84"/>
      <c r="AR67" s="54"/>
      <c r="AS67" s="36"/>
      <c r="BH67" s="34" t="str">
        <f>IF(COUNTIF(Rose!A$2:J$41,SuperCoppa!E67)=1,"META SX",IF(COUNTIF(Rose!K$2:T$41,SuperCoppa!E67)=1,"META DX","non esiste"))</f>
        <v>non esiste</v>
      </c>
      <c r="BI67" s="34" t="str">
        <f>IF(BH67="META SX",IF(COUNTIF(Rose!A$2:E$41,SuperCoppa!E67)=1,"SSX","DSX"),IF(BH67="META DX",IF(COUNTIF(Rose!K$2:O$41,SuperCoppa!E67)=1,"SDX","DDX"),"non esiste"))</f>
        <v>non esiste</v>
      </c>
      <c r="BJ67" s="34" t="str">
        <f>IF(BI67="SSX",IF(COUNTIF(Rose!A$2:A$41,E67)=1,Rose!A$1,IF(COUNTIF(Rose!B$2:B$41,E67)=1,Rose!B$1,IF(COUNTIF(Rose!C$2:C$41,E67)=1,Rose!C$1,IF(COUNTIF(Rose!D$2:D$41,E67)=1,Rose!D$1,Rose!E$1)))),IF(BI67="DSX",IF(COUNTIF(Rose!F$2:F$41,E67)=1,Rose!F$1,IF(COUNTIF(Rose!G$2:G$41,E67)=1,Rose!G$1,IF(COUNTIF(Rose!H$2:H$41,E67)=1,Rose!H$1,IF(COUNTIF(Rose!I$2:I$41,E67)=1,Rose!I$1,Rose!J$1)))),IF(BI67="SDX",IF(COUNTIF(Rose!K$2:K$41,E67)=1,Rose!K$1,IF(COUNTIF(Rose!L$2:L$41,E67)=1,Rose!L$1,IF(COUNTIF(Rose!M$2:M$41,E67)=1,Rose!M$1,IF(COUNTIF(Rose!N$2:N$41,E67)=1,Rose!N$1,Rose!O$1)))),IF(COUNTIF(Rose!P$2:P$41,E67)=1,Rose!P$1,IF(COUNTIF(Rose!Q$2:Q$41,E67)=1,Rose!Q$1,IF(COUNTIF(Rose!R$2:R$41,E67)=1,Rose!R$1,IF(COUNTIF(Rose!S$2:S$41,E67)=1,Rose!S$1,Rose!T$1)))))))</f>
        <v>Verona</v>
      </c>
      <c r="BK67" s="34"/>
      <c r="BL67" s="34"/>
      <c r="BM67" s="34" t="str">
        <f>IF(COUNTIF(Rose!A$2:J$41,SuperCoppa!S67)=1,"META SX",IF(COUNTIF(Rose!K$2:T$41,SuperCoppa!S67)=1,"META DX","non esiste"))</f>
        <v>non esiste</v>
      </c>
      <c r="BN67" s="34" t="str">
        <f>IF(BM67="META SX",IF(COUNTIF(Rose!A$2:E$41,SuperCoppa!S67)=1,"SSX","DSX"),IF(BM67="META DX",IF(COUNTIF(Rose!K$2:O$41,SuperCoppa!S67)=1,"SDX","DDX"),"non esiste"))</f>
        <v>non esiste</v>
      </c>
      <c r="BO67" s="34" t="str">
        <f>IF(BN67="SSX",IF(COUNTIF(Rose!A$2:A$41,S67)=1,Rose!A$1,IF(COUNTIF(Rose!B$2:B$41,S67)=1,Rose!B$1,IF(COUNTIF(Rose!C$2:C$41,S67)=1,Rose!C$1,IF(COUNTIF(Rose!D$2:D$41,S67)=1,Rose!D$1,Rose!E$1)))),IF(BN67="DSX",IF(COUNTIF(Rose!F$2:F$41,S67)=1,Rose!F$1,IF(COUNTIF(Rose!G$2:G$41,S67)=1,Rose!G$1,IF(COUNTIF(Rose!H$2:H$41,S67)=1,Rose!H$1,IF(COUNTIF(Rose!I$2:I$41,S67)=1,Rose!I$1,Rose!J$1)))),IF(BN67="SDX",IF(COUNTIF(Rose!K$2:K$41,S67)=1,Rose!K$1,IF(COUNTIF(Rose!L$2:L$41,S67)=1,Rose!L$1,IF(COUNTIF(Rose!M$2:M$41,S67)=1,Rose!M$1,IF(COUNTIF(Rose!N$2:N$41,S67)=1,Rose!N$1,Rose!O$1)))),IF(COUNTIF(Rose!P$2:P$41,S67)=1,Rose!P$1,IF(COUNTIF(Rose!Q$2:Q$41,S67)=1,Rose!Q$1,IF(COUNTIF(Rose!R$2:R$41,S67)=1,Rose!R$1,IF(COUNTIF(Rose!S$2:S$41,S67)=1,Rose!S$1,Rose!T$1)))))))</f>
        <v>Verona</v>
      </c>
    </row>
    <row r="68" spans="1:67" ht="15">
      <c r="A68" s="26">
        <f aca="true" t="shared" si="27" ref="A68:A74">IF(COUNTIF(AG$3:AG$6,E$54)=1,IF(E$54=AS$2,COUNTIF(AS$3:AS$32,E68),IF(E$54=AS$33,COUNTIF(AS$34:AS$62,E68),IF(E$54=AS$63,COUNTIF(AS$64:AS$92,E68),COUNTIF(AS$94:AS$122,E68)))),IF(E$54=AS$123,COUNTIF(AS$124:AS$152,E68),IF(E$54=AS$153,COUNTIF(AS$154:AS$182,E68),IF(E$54=AS$183,COUNTIF(AS$184:AS$212,E68),COUNTIF(AS$214:AS$242,E68)))))</f>
        <v>0</v>
      </c>
      <c r="B68" s="26"/>
      <c r="C68" s="26" t="e">
        <f aca="true" t="shared" si="28" ref="C68:C74">IF(COUNTIF(AG$3:AG$6,E$54)=1,IF(AND(E$54=AS$2,COUNTIF(AS$3:AS$32,E68)=1),LOOKUP(E68,AS$3:AS$32,AR$3:AR$32),IF(AND(E$54=AS$33,COUNTIF(AS$34:AS$62,E68)=1),LOOKUP(E68,AS$34:AS$62,AR$34:AR$62),IF(AND(E$54=AS$63,COUNTIF(AS$64:AS$92,E68)=1),LOOKUP(E68,AS$64:AS$92,AR$64:AR$92),LOOKUP(E68,AS$94:AS$122,AR$94:AR$122)))),IF(AND(E$54=AS$123,COUNTIF(AS$124:AS$152,E68)=1),LOOKUP(E68,AS$124:AS$152,AR$124:AR$152),IF(AND(E$54=AS$153,COUNTIF(AS$154:AS$182,E68)=1),LOOKUP(E68,AS$154:AS$182,AR$154:AR$182),IF(AND(E$54=AS$183,COUNTIF(AS$184:AS$212,E68)=1),LOOKUP(E68,AS$184:AS$212,AR$184:AR$212),LOOKUP(E68,AS$214:AS$242,AR$214:AR$242)))))</f>
        <v>#N/A</v>
      </c>
      <c r="D68" s="26" t="str">
        <f aca="true" t="shared" si="29" ref="D68:D74">BJ68</f>
        <v>Verona</v>
      </c>
      <c r="E68" s="71"/>
      <c r="F68" s="67">
        <f>IF('Inserisci Voti'!D56="","",'Inserisci Voti'!D56)</f>
      </c>
      <c r="G68" s="67">
        <f>IF('Inserisci Voti'!E56="","",'Inserisci Voti'!E56)</f>
      </c>
      <c r="H68" s="67">
        <f>IF('Inserisci Voti'!F56="","",'Inserisci Voti'!F56)</f>
      </c>
      <c r="I68" s="67">
        <f>IF('Inserisci Voti'!G56="","",'Inserisci Voti'!G56)</f>
      </c>
      <c r="J68" s="67">
        <f>IF('Inserisci Voti'!H56="","",'Inserisci Voti'!H56)</f>
      </c>
      <c r="K68" s="67">
        <f>IF('Inserisci Voti'!I56="","",'Inserisci Voti'!I56)</f>
      </c>
      <c r="L68" s="67">
        <f>IF('Inserisci Voti'!J56="","",'Inserisci Voti'!J56)</f>
      </c>
      <c r="M68" s="72">
        <f>IF('Inserisci Voti'!K56="","",'Inserisci Voti'!K56)</f>
        <v>0</v>
      </c>
      <c r="N68" s="48"/>
      <c r="O68" s="26">
        <f aca="true" t="shared" si="30" ref="O68:O74">IF(COUNTIF(AH$3:AH$6,S$54)=0,IF(S$54=AS$2,COUNTIF(AS$3:AS$32,S68),IF(S$54=AS$33,COUNTIF(AS$34:AS$62,S68),IF(S$54=AS$63,COUNTIF(AS$64:AS$92,S68),COUNTIF(AS$94:AS$122,S68)))),IF(S$54=AS$123,COUNTIF(AS$124:AS$152,S68),IF(S$54=AS$153,COUNTIF(AS$154:AS$182,S68),IF(S$54=AS$183,COUNTIF(AS$184:AS$212,S68),COUNTIF(AS$214:AS$242,S68)))))</f>
        <v>0</v>
      </c>
      <c r="P68" s="26"/>
      <c r="Q68" s="26" t="e">
        <f aca="true" t="shared" si="31" ref="Q68:Q74">IF(COUNTIF(AH$3:AH$6,S$54)=0,IF(AND(S$54=AS$2,COUNTIF(AS$3:AS$32,S68)=1),LOOKUP(S68,AS$3:AS$32,AR$3:AR$32),IF(AND(S$54=AS$33,COUNTIF(AS$34:AS$62,S68)=1),LOOKUP(S68,AS$34:AS$62,AR$34:AR$62),IF(AND(S$54=AS$63,COUNTIF(AS$64:AS$92,S68)=1),LOOKUP(S68,AS$64:AS$92,AR$64:AR$92),LOOKUP(S68,AS$94:AS$122,AR$94:AR$122)))),IF(AND(S$54=AS$123,COUNTIF(AS$124:AS$152,S68)=1),LOOKUP(S68,AS$124:AS$152,AR$124:AR$152),IF(AND(S$54=AS$153,COUNTIF(AS$154:AS$182,S68)=1),LOOKUP(S68,AS$154:AS$182,AR$154:AR$182),IF(AND(S$54=AS$183,COUNTIF(AS$184:AS$212,S68)=1),LOOKUP(S68,AS$184:AS$212,AR$184:AR$212),LOOKUP(S68,AS$214:AS$242,AR$214:AR$242)))))</f>
        <v>#N/A</v>
      </c>
      <c r="R68" s="26" t="str">
        <f aca="true" t="shared" si="32" ref="R68:R74">BO68</f>
        <v>Verona</v>
      </c>
      <c r="S68" s="71"/>
      <c r="T68" s="67">
        <f>IF('Inserisci Voti'!D140="","",'Inserisci Voti'!D140)</f>
      </c>
      <c r="U68" s="67">
        <f>IF('Inserisci Voti'!E140="","",'Inserisci Voti'!E140)</f>
      </c>
      <c r="V68" s="67">
        <f>IF('Inserisci Voti'!F140="","",'Inserisci Voti'!F140)</f>
      </c>
      <c r="W68" s="67">
        <f>IF('Inserisci Voti'!G140="","",'Inserisci Voti'!G140)</f>
      </c>
      <c r="X68" s="67">
        <f>IF('Inserisci Voti'!H140="","",'Inserisci Voti'!H140)</f>
      </c>
      <c r="Y68" s="67">
        <f>IF('Inserisci Voti'!I140="","",'Inserisci Voti'!I140)</f>
      </c>
      <c r="Z68" s="67">
        <f>IF('Inserisci Voti'!J140="","",'Inserisci Voti'!J140)</f>
      </c>
      <c r="AA68" s="72">
        <f>IF('Inserisci Voti'!K140="","",'Inserisci Voti'!K140)</f>
        <v>0</v>
      </c>
      <c r="AR68" s="54"/>
      <c r="AS68" s="36"/>
      <c r="BH68" t="str">
        <f>IF(COUNTIF(Rose!A$2:J$41,SuperCoppa!E68)=1,"META SX",IF(COUNTIF(Rose!K$2:T$41,SuperCoppa!E68)=1,"META DX","non esiste"))</f>
        <v>non esiste</v>
      </c>
      <c r="BI68" t="str">
        <f>IF(BH68="META SX",IF(COUNTIF(Rose!A$2:E$41,SuperCoppa!E68)=1,"SSX","DSX"),IF(BH68="META DX",IF(COUNTIF(Rose!K$2:O$41,SuperCoppa!E68)=1,"SDX","DDX"),"non esiste"))</f>
        <v>non esiste</v>
      </c>
      <c r="BJ68" t="str">
        <f>IF(BI68="SSX",IF(COUNTIF(Rose!A$2:A$41,E68)=1,Rose!A$1,IF(COUNTIF(Rose!B$2:B$41,E68)=1,Rose!B$1,IF(COUNTIF(Rose!C$2:C$41,E68)=1,Rose!C$1,IF(COUNTIF(Rose!D$2:D$41,E68)=1,Rose!D$1,Rose!E$1)))),IF(BI68="DSX",IF(COUNTIF(Rose!F$2:F$41,E68)=1,Rose!F$1,IF(COUNTIF(Rose!G$2:G$41,E68)=1,Rose!G$1,IF(COUNTIF(Rose!H$2:H$41,E68)=1,Rose!H$1,IF(COUNTIF(Rose!I$2:I$41,E68)=1,Rose!I$1,Rose!J$1)))),IF(BI68="SDX",IF(COUNTIF(Rose!K$2:K$41,E68)=1,Rose!K$1,IF(COUNTIF(Rose!L$2:L$41,E68)=1,Rose!L$1,IF(COUNTIF(Rose!M$2:M$41,E68)=1,Rose!M$1,IF(COUNTIF(Rose!N$2:N$41,E68)=1,Rose!N$1,Rose!O$1)))),IF(COUNTIF(Rose!P$2:P$41,E68)=1,Rose!P$1,IF(COUNTIF(Rose!Q$2:Q$41,E68)=1,Rose!Q$1,IF(COUNTIF(Rose!R$2:R$41,E68)=1,Rose!R$1,IF(COUNTIF(Rose!S$2:S$41,E68)=1,Rose!S$1,Rose!T$1)))))))</f>
        <v>Verona</v>
      </c>
      <c r="BM68" t="str">
        <f>IF(COUNTIF(Rose!A$2:J$41,SuperCoppa!S68)=1,"META SX",IF(COUNTIF(Rose!K$2:T$41,SuperCoppa!S68)=1,"META DX","non esiste"))</f>
        <v>non esiste</v>
      </c>
      <c r="BN68" t="str">
        <f>IF(BM68="META SX",IF(COUNTIF(Rose!A$2:E$41,SuperCoppa!S68)=1,"SSX","DSX"),IF(BM68="META DX",IF(COUNTIF(Rose!K$2:O$41,SuperCoppa!S68)=1,"SDX","DDX"),"non esiste"))</f>
        <v>non esiste</v>
      </c>
      <c r="BO68" t="str">
        <f>IF(BN68="SSX",IF(COUNTIF(Rose!A$2:A$41,S68)=1,Rose!A$1,IF(COUNTIF(Rose!B$2:B$41,S68)=1,Rose!B$1,IF(COUNTIF(Rose!C$2:C$41,S68)=1,Rose!C$1,IF(COUNTIF(Rose!D$2:D$41,S68)=1,Rose!D$1,Rose!E$1)))),IF(BN68="DSX",IF(COUNTIF(Rose!F$2:F$41,S68)=1,Rose!F$1,IF(COUNTIF(Rose!G$2:G$41,S68)=1,Rose!G$1,IF(COUNTIF(Rose!H$2:H$41,S68)=1,Rose!H$1,IF(COUNTIF(Rose!I$2:I$41,S68)=1,Rose!I$1,Rose!J$1)))),IF(BN68="SDX",IF(COUNTIF(Rose!K$2:K$41,S68)=1,Rose!K$1,IF(COUNTIF(Rose!L$2:L$41,S68)=1,Rose!L$1,IF(COUNTIF(Rose!M$2:M$41,S68)=1,Rose!M$1,IF(COUNTIF(Rose!N$2:N$41,S68)=1,Rose!N$1,Rose!O$1)))),IF(COUNTIF(Rose!P$2:P$41,S68)=1,Rose!P$1,IF(COUNTIF(Rose!Q$2:Q$41,S68)=1,Rose!Q$1,IF(COUNTIF(Rose!R$2:R$41,S68)=1,Rose!R$1,IF(COUNTIF(Rose!S$2:S$41,S68)=1,Rose!S$1,Rose!T$1)))))))</f>
        <v>Verona</v>
      </c>
    </row>
    <row r="69" spans="1:67" ht="15">
      <c r="A69" s="26">
        <f t="shared" si="27"/>
        <v>0</v>
      </c>
      <c r="B69" s="26"/>
      <c r="C69" s="26" t="e">
        <f t="shared" si="28"/>
        <v>#N/A</v>
      </c>
      <c r="D69" s="26" t="str">
        <f t="shared" si="29"/>
        <v>Verona</v>
      </c>
      <c r="E69" s="71"/>
      <c r="F69" s="67">
        <f>IF('Inserisci Voti'!D57="","",'Inserisci Voti'!D57)</f>
      </c>
      <c r="G69" s="67">
        <f>IF('Inserisci Voti'!E57="","",'Inserisci Voti'!E57)</f>
      </c>
      <c r="H69" s="67">
        <f>IF('Inserisci Voti'!F57="","",'Inserisci Voti'!F57)</f>
      </c>
      <c r="I69" s="67">
        <f>IF('Inserisci Voti'!G57="","",'Inserisci Voti'!G57)</f>
      </c>
      <c r="J69" s="67">
        <f>IF('Inserisci Voti'!H57="","",'Inserisci Voti'!H57)</f>
      </c>
      <c r="K69" s="67">
        <f>IF('Inserisci Voti'!I57="","",'Inserisci Voti'!I57)</f>
      </c>
      <c r="L69" s="67">
        <f>IF('Inserisci Voti'!J57="","",'Inserisci Voti'!J57)</f>
      </c>
      <c r="M69" s="72">
        <f>IF('Inserisci Voti'!K57="","",'Inserisci Voti'!K57)</f>
        <v>0</v>
      </c>
      <c r="N69" s="48"/>
      <c r="O69" s="26">
        <f t="shared" si="30"/>
        <v>0</v>
      </c>
      <c r="P69" s="26"/>
      <c r="Q69" s="26" t="e">
        <f t="shared" si="31"/>
        <v>#N/A</v>
      </c>
      <c r="R69" s="26" t="str">
        <f t="shared" si="32"/>
        <v>Verona</v>
      </c>
      <c r="S69" s="71"/>
      <c r="T69" s="67">
        <f>IF('Inserisci Voti'!D141="","",'Inserisci Voti'!D141)</f>
      </c>
      <c r="U69" s="67">
        <f>IF('Inserisci Voti'!E141="","",'Inserisci Voti'!E141)</f>
      </c>
      <c r="V69" s="67">
        <f>IF('Inserisci Voti'!F141="","",'Inserisci Voti'!F141)</f>
      </c>
      <c r="W69" s="67">
        <f>IF('Inserisci Voti'!G141="","",'Inserisci Voti'!G141)</f>
      </c>
      <c r="X69" s="67">
        <f>IF('Inserisci Voti'!H141="","",'Inserisci Voti'!H141)</f>
      </c>
      <c r="Y69" s="67">
        <f>IF('Inserisci Voti'!I141="","",'Inserisci Voti'!I141)</f>
      </c>
      <c r="Z69" s="67">
        <f>IF('Inserisci Voti'!J141="","",'Inserisci Voti'!J141)</f>
      </c>
      <c r="AA69" s="72">
        <f>IF('Inserisci Voti'!K141="","",'Inserisci Voti'!K141)</f>
        <v>0</v>
      </c>
      <c r="AR69" s="54"/>
      <c r="AS69" s="36"/>
      <c r="BH69" t="str">
        <f>IF(COUNTIF(Rose!A$2:J$41,SuperCoppa!E69)=1,"META SX",IF(COUNTIF(Rose!K$2:T$41,SuperCoppa!E69)=1,"META DX","non esiste"))</f>
        <v>non esiste</v>
      </c>
      <c r="BI69" t="str">
        <f>IF(BH69="META SX",IF(COUNTIF(Rose!A$2:E$41,SuperCoppa!E69)=1,"SSX","DSX"),IF(BH69="META DX",IF(COUNTIF(Rose!K$2:O$41,SuperCoppa!E69)=1,"SDX","DDX"),"non esiste"))</f>
        <v>non esiste</v>
      </c>
      <c r="BJ69" t="str">
        <f>IF(BI69="SSX",IF(COUNTIF(Rose!A$2:A$41,E69)=1,Rose!A$1,IF(COUNTIF(Rose!B$2:B$41,E69)=1,Rose!B$1,IF(COUNTIF(Rose!C$2:C$41,E69)=1,Rose!C$1,IF(COUNTIF(Rose!D$2:D$41,E69)=1,Rose!D$1,Rose!E$1)))),IF(BI69="DSX",IF(COUNTIF(Rose!F$2:F$41,E69)=1,Rose!F$1,IF(COUNTIF(Rose!G$2:G$41,E69)=1,Rose!G$1,IF(COUNTIF(Rose!H$2:H$41,E69)=1,Rose!H$1,IF(COUNTIF(Rose!I$2:I$41,E69)=1,Rose!I$1,Rose!J$1)))),IF(BI69="SDX",IF(COUNTIF(Rose!K$2:K$41,E69)=1,Rose!K$1,IF(COUNTIF(Rose!L$2:L$41,E69)=1,Rose!L$1,IF(COUNTIF(Rose!M$2:M$41,E69)=1,Rose!M$1,IF(COUNTIF(Rose!N$2:N$41,E69)=1,Rose!N$1,Rose!O$1)))),IF(COUNTIF(Rose!P$2:P$41,E69)=1,Rose!P$1,IF(COUNTIF(Rose!Q$2:Q$41,E69)=1,Rose!Q$1,IF(COUNTIF(Rose!R$2:R$41,E69)=1,Rose!R$1,IF(COUNTIF(Rose!S$2:S$41,E69)=1,Rose!S$1,Rose!T$1)))))))</f>
        <v>Verona</v>
      </c>
      <c r="BM69" t="str">
        <f>IF(COUNTIF(Rose!A$2:J$41,SuperCoppa!S69)=1,"META SX",IF(COUNTIF(Rose!K$2:T$41,SuperCoppa!S69)=1,"META DX","non esiste"))</f>
        <v>non esiste</v>
      </c>
      <c r="BN69" t="str">
        <f>IF(BM69="META SX",IF(COUNTIF(Rose!A$2:E$41,SuperCoppa!S69)=1,"SSX","DSX"),IF(BM69="META DX",IF(COUNTIF(Rose!K$2:O$41,SuperCoppa!S69)=1,"SDX","DDX"),"non esiste"))</f>
        <v>non esiste</v>
      </c>
      <c r="BO69" t="str">
        <f>IF(BN69="SSX",IF(COUNTIF(Rose!A$2:A$41,S69)=1,Rose!A$1,IF(COUNTIF(Rose!B$2:B$41,S69)=1,Rose!B$1,IF(COUNTIF(Rose!C$2:C$41,S69)=1,Rose!C$1,IF(COUNTIF(Rose!D$2:D$41,S69)=1,Rose!D$1,Rose!E$1)))),IF(BN69="DSX",IF(COUNTIF(Rose!F$2:F$41,S69)=1,Rose!F$1,IF(COUNTIF(Rose!G$2:G$41,S69)=1,Rose!G$1,IF(COUNTIF(Rose!H$2:H$41,S69)=1,Rose!H$1,IF(COUNTIF(Rose!I$2:I$41,S69)=1,Rose!I$1,Rose!J$1)))),IF(BN69="SDX",IF(COUNTIF(Rose!K$2:K$41,S69)=1,Rose!K$1,IF(COUNTIF(Rose!L$2:L$41,S69)=1,Rose!L$1,IF(COUNTIF(Rose!M$2:M$41,S69)=1,Rose!M$1,IF(COUNTIF(Rose!N$2:N$41,S69)=1,Rose!N$1,Rose!O$1)))),IF(COUNTIF(Rose!P$2:P$41,S69)=1,Rose!P$1,IF(COUNTIF(Rose!Q$2:Q$41,S69)=1,Rose!Q$1,IF(COUNTIF(Rose!R$2:R$41,S69)=1,Rose!R$1,IF(COUNTIF(Rose!S$2:S$41,S69)=1,Rose!S$1,Rose!T$1)))))))</f>
        <v>Verona</v>
      </c>
    </row>
    <row r="70" spans="1:67" ht="15">
      <c r="A70" s="26">
        <f t="shared" si="27"/>
        <v>0</v>
      </c>
      <c r="B70" s="26"/>
      <c r="C70" s="26" t="e">
        <f t="shared" si="28"/>
        <v>#N/A</v>
      </c>
      <c r="D70" s="26" t="str">
        <f t="shared" si="29"/>
        <v>Verona</v>
      </c>
      <c r="E70" s="71"/>
      <c r="F70" s="67">
        <f>IF('Inserisci Voti'!D58="","",'Inserisci Voti'!D58)</f>
      </c>
      <c r="G70" s="67">
        <f>IF('Inserisci Voti'!E58="","",'Inserisci Voti'!E58)</f>
      </c>
      <c r="H70" s="67">
        <f>IF('Inserisci Voti'!F58="","",'Inserisci Voti'!F58)</f>
      </c>
      <c r="I70" s="67">
        <f>IF('Inserisci Voti'!G58="","",'Inserisci Voti'!G58)</f>
      </c>
      <c r="J70" s="67">
        <f>IF('Inserisci Voti'!H58="","",'Inserisci Voti'!H58)</f>
      </c>
      <c r="K70" s="67">
        <f>IF('Inserisci Voti'!I58="","",'Inserisci Voti'!I58)</f>
      </c>
      <c r="L70" s="67">
        <f>IF('Inserisci Voti'!J58="","",'Inserisci Voti'!J58)</f>
      </c>
      <c r="M70" s="72">
        <f>IF('Inserisci Voti'!K58="","",'Inserisci Voti'!K58)</f>
        <v>0</v>
      </c>
      <c r="N70" s="48"/>
      <c r="O70" s="26">
        <f t="shared" si="30"/>
        <v>0</v>
      </c>
      <c r="P70" s="26"/>
      <c r="Q70" s="26" t="e">
        <f t="shared" si="31"/>
        <v>#N/A</v>
      </c>
      <c r="R70" s="26" t="str">
        <f t="shared" si="32"/>
        <v>Verona</v>
      </c>
      <c r="S70" s="71"/>
      <c r="T70" s="67">
        <f>IF('Inserisci Voti'!D142="","",'Inserisci Voti'!D142)</f>
      </c>
      <c r="U70" s="67">
        <f>IF('Inserisci Voti'!E142="","",'Inserisci Voti'!E142)</f>
      </c>
      <c r="V70" s="67">
        <f>IF('Inserisci Voti'!F142="","",'Inserisci Voti'!F142)</f>
      </c>
      <c r="W70" s="67">
        <f>IF('Inserisci Voti'!G142="","",'Inserisci Voti'!G142)</f>
      </c>
      <c r="X70" s="67">
        <f>IF('Inserisci Voti'!H142="","",'Inserisci Voti'!H142)</f>
      </c>
      <c r="Y70" s="67">
        <f>IF('Inserisci Voti'!I142="","",'Inserisci Voti'!I142)</f>
      </c>
      <c r="Z70" s="67">
        <f>IF('Inserisci Voti'!J142="","",'Inserisci Voti'!J142)</f>
      </c>
      <c r="AA70" s="72">
        <f>IF('Inserisci Voti'!K142="","",'Inserisci Voti'!K142)</f>
        <v>0</v>
      </c>
      <c r="AR70" s="54"/>
      <c r="AS70" s="36"/>
      <c r="BH70" t="str">
        <f>IF(COUNTIF(Rose!A$2:J$41,SuperCoppa!E70)=1,"META SX",IF(COUNTIF(Rose!K$2:T$41,SuperCoppa!E70)=1,"META DX","non esiste"))</f>
        <v>non esiste</v>
      </c>
      <c r="BI70" t="str">
        <f>IF(BH70="META SX",IF(COUNTIF(Rose!A$2:E$41,SuperCoppa!E70)=1,"SSX","DSX"),IF(BH70="META DX",IF(COUNTIF(Rose!K$2:O$41,SuperCoppa!E70)=1,"SDX","DDX"),"non esiste"))</f>
        <v>non esiste</v>
      </c>
      <c r="BJ70" t="str">
        <f>IF(BI70="SSX",IF(COUNTIF(Rose!A$2:A$41,E70)=1,Rose!A$1,IF(COUNTIF(Rose!B$2:B$41,E70)=1,Rose!B$1,IF(COUNTIF(Rose!C$2:C$41,E70)=1,Rose!C$1,IF(COUNTIF(Rose!D$2:D$41,E70)=1,Rose!D$1,Rose!E$1)))),IF(BI70="DSX",IF(COUNTIF(Rose!F$2:F$41,E70)=1,Rose!F$1,IF(COUNTIF(Rose!G$2:G$41,E70)=1,Rose!G$1,IF(COUNTIF(Rose!H$2:H$41,E70)=1,Rose!H$1,IF(COUNTIF(Rose!I$2:I$41,E70)=1,Rose!I$1,Rose!J$1)))),IF(BI70="SDX",IF(COUNTIF(Rose!K$2:K$41,E70)=1,Rose!K$1,IF(COUNTIF(Rose!L$2:L$41,E70)=1,Rose!L$1,IF(COUNTIF(Rose!M$2:M$41,E70)=1,Rose!M$1,IF(COUNTIF(Rose!N$2:N$41,E70)=1,Rose!N$1,Rose!O$1)))),IF(COUNTIF(Rose!P$2:P$41,E70)=1,Rose!P$1,IF(COUNTIF(Rose!Q$2:Q$41,E70)=1,Rose!Q$1,IF(COUNTIF(Rose!R$2:R$41,E70)=1,Rose!R$1,IF(COUNTIF(Rose!S$2:S$41,E70)=1,Rose!S$1,Rose!T$1)))))))</f>
        <v>Verona</v>
      </c>
      <c r="BM70" t="str">
        <f>IF(COUNTIF(Rose!A$2:J$41,SuperCoppa!S70)=1,"META SX",IF(COUNTIF(Rose!K$2:T$41,SuperCoppa!S70)=1,"META DX","non esiste"))</f>
        <v>non esiste</v>
      </c>
      <c r="BN70" t="str">
        <f>IF(BM70="META SX",IF(COUNTIF(Rose!A$2:E$41,SuperCoppa!S70)=1,"SSX","DSX"),IF(BM70="META DX",IF(COUNTIF(Rose!K$2:O$41,SuperCoppa!S70)=1,"SDX","DDX"),"non esiste"))</f>
        <v>non esiste</v>
      </c>
      <c r="BO70" t="str">
        <f>IF(BN70="SSX",IF(COUNTIF(Rose!A$2:A$41,S70)=1,Rose!A$1,IF(COUNTIF(Rose!B$2:B$41,S70)=1,Rose!B$1,IF(COUNTIF(Rose!C$2:C$41,S70)=1,Rose!C$1,IF(COUNTIF(Rose!D$2:D$41,S70)=1,Rose!D$1,Rose!E$1)))),IF(BN70="DSX",IF(COUNTIF(Rose!F$2:F$41,S70)=1,Rose!F$1,IF(COUNTIF(Rose!G$2:G$41,S70)=1,Rose!G$1,IF(COUNTIF(Rose!H$2:H$41,S70)=1,Rose!H$1,IF(COUNTIF(Rose!I$2:I$41,S70)=1,Rose!I$1,Rose!J$1)))),IF(BN70="SDX",IF(COUNTIF(Rose!K$2:K$41,S70)=1,Rose!K$1,IF(COUNTIF(Rose!L$2:L$41,S70)=1,Rose!L$1,IF(COUNTIF(Rose!M$2:M$41,S70)=1,Rose!M$1,IF(COUNTIF(Rose!N$2:N$41,S70)=1,Rose!N$1,Rose!O$1)))),IF(COUNTIF(Rose!P$2:P$41,S70)=1,Rose!P$1,IF(COUNTIF(Rose!Q$2:Q$41,S70)=1,Rose!Q$1,IF(COUNTIF(Rose!R$2:R$41,S70)=1,Rose!R$1,IF(COUNTIF(Rose!S$2:S$41,S70)=1,Rose!S$1,Rose!T$1)))))))</f>
        <v>Verona</v>
      </c>
    </row>
    <row r="71" spans="1:67" ht="15">
      <c r="A71" s="26">
        <f t="shared" si="27"/>
        <v>0</v>
      </c>
      <c r="B71" s="26"/>
      <c r="C71" s="26" t="e">
        <f t="shared" si="28"/>
        <v>#N/A</v>
      </c>
      <c r="D71" s="26" t="str">
        <f t="shared" si="29"/>
        <v>Verona</v>
      </c>
      <c r="E71" s="71"/>
      <c r="F71" s="67">
        <f>IF('Inserisci Voti'!D59="","",'Inserisci Voti'!D59)</f>
      </c>
      <c r="G71" s="67">
        <f>IF('Inserisci Voti'!E59="","",'Inserisci Voti'!E59)</f>
      </c>
      <c r="H71" s="67">
        <f>IF('Inserisci Voti'!F59="","",'Inserisci Voti'!F59)</f>
      </c>
      <c r="I71" s="67">
        <f>IF('Inserisci Voti'!G59="","",'Inserisci Voti'!G59)</f>
      </c>
      <c r="J71" s="67">
        <f>IF('Inserisci Voti'!H59="","",'Inserisci Voti'!H59)</f>
      </c>
      <c r="K71" s="67">
        <f>IF('Inserisci Voti'!I59="","",'Inserisci Voti'!I59)</f>
      </c>
      <c r="L71" s="67">
        <f>IF('Inserisci Voti'!J59="","",'Inserisci Voti'!J59)</f>
      </c>
      <c r="M71" s="72">
        <f>IF('Inserisci Voti'!K59="","",'Inserisci Voti'!K59)</f>
        <v>0</v>
      </c>
      <c r="N71" s="48"/>
      <c r="O71" s="26">
        <f t="shared" si="30"/>
        <v>0</v>
      </c>
      <c r="P71" s="26"/>
      <c r="Q71" s="26" t="e">
        <f t="shared" si="31"/>
        <v>#N/A</v>
      </c>
      <c r="R71" s="26" t="str">
        <f t="shared" si="32"/>
        <v>Verona</v>
      </c>
      <c r="S71" s="71"/>
      <c r="T71" s="67">
        <f>IF('Inserisci Voti'!D143="","",'Inserisci Voti'!D143)</f>
      </c>
      <c r="U71" s="67">
        <f>IF('Inserisci Voti'!E143="","",'Inserisci Voti'!E143)</f>
      </c>
      <c r="V71" s="67">
        <f>IF('Inserisci Voti'!F143="","",'Inserisci Voti'!F143)</f>
      </c>
      <c r="W71" s="67">
        <f>IF('Inserisci Voti'!G143="","",'Inserisci Voti'!G143)</f>
      </c>
      <c r="X71" s="67">
        <f>IF('Inserisci Voti'!H143="","",'Inserisci Voti'!H143)</f>
      </c>
      <c r="Y71" s="67">
        <f>IF('Inserisci Voti'!I143="","",'Inserisci Voti'!I143)</f>
      </c>
      <c r="Z71" s="67">
        <f>IF('Inserisci Voti'!J143="","",'Inserisci Voti'!J143)</f>
      </c>
      <c r="AA71" s="72">
        <f>IF('Inserisci Voti'!K143="","",'Inserisci Voti'!K143)</f>
        <v>0</v>
      </c>
      <c r="AR71" s="4"/>
      <c r="AS71" s="36"/>
      <c r="BH71" t="str">
        <f>IF(COUNTIF(Rose!A$2:J$41,SuperCoppa!E71)=1,"META SX",IF(COUNTIF(Rose!K$2:T$41,SuperCoppa!E71)=1,"META DX","non esiste"))</f>
        <v>non esiste</v>
      </c>
      <c r="BI71" t="str">
        <f>IF(BH71="META SX",IF(COUNTIF(Rose!A$2:E$41,SuperCoppa!E71)=1,"SSX","DSX"),IF(BH71="META DX",IF(COUNTIF(Rose!K$2:O$41,SuperCoppa!E71)=1,"SDX","DDX"),"non esiste"))</f>
        <v>non esiste</v>
      </c>
      <c r="BJ71" t="str">
        <f>IF(BI71="SSX",IF(COUNTIF(Rose!A$2:A$41,E71)=1,Rose!A$1,IF(COUNTIF(Rose!B$2:B$41,E71)=1,Rose!B$1,IF(COUNTIF(Rose!C$2:C$41,E71)=1,Rose!C$1,IF(COUNTIF(Rose!D$2:D$41,E71)=1,Rose!D$1,Rose!E$1)))),IF(BI71="DSX",IF(COUNTIF(Rose!F$2:F$41,E71)=1,Rose!F$1,IF(COUNTIF(Rose!G$2:G$41,E71)=1,Rose!G$1,IF(COUNTIF(Rose!H$2:H$41,E71)=1,Rose!H$1,IF(COUNTIF(Rose!I$2:I$41,E71)=1,Rose!I$1,Rose!J$1)))),IF(BI71="SDX",IF(COUNTIF(Rose!K$2:K$41,E71)=1,Rose!K$1,IF(COUNTIF(Rose!L$2:L$41,E71)=1,Rose!L$1,IF(COUNTIF(Rose!M$2:M$41,E71)=1,Rose!M$1,IF(COUNTIF(Rose!N$2:N$41,E71)=1,Rose!N$1,Rose!O$1)))),IF(COUNTIF(Rose!P$2:P$41,E71)=1,Rose!P$1,IF(COUNTIF(Rose!Q$2:Q$41,E71)=1,Rose!Q$1,IF(COUNTIF(Rose!R$2:R$41,E71)=1,Rose!R$1,IF(COUNTIF(Rose!S$2:S$41,E71)=1,Rose!S$1,Rose!T$1)))))))</f>
        <v>Verona</v>
      </c>
      <c r="BM71" t="str">
        <f>IF(COUNTIF(Rose!A$2:J$41,SuperCoppa!S71)=1,"META SX",IF(COUNTIF(Rose!K$2:T$41,SuperCoppa!S71)=1,"META DX","non esiste"))</f>
        <v>non esiste</v>
      </c>
      <c r="BN71" t="str">
        <f>IF(BM71="META SX",IF(COUNTIF(Rose!A$2:E$41,SuperCoppa!S71)=1,"SSX","DSX"),IF(BM71="META DX",IF(COUNTIF(Rose!K$2:O$41,SuperCoppa!S71)=1,"SDX","DDX"),"non esiste"))</f>
        <v>non esiste</v>
      </c>
      <c r="BO71" t="str">
        <f>IF(BN71="SSX",IF(COUNTIF(Rose!A$2:A$41,S71)=1,Rose!A$1,IF(COUNTIF(Rose!B$2:B$41,S71)=1,Rose!B$1,IF(COUNTIF(Rose!C$2:C$41,S71)=1,Rose!C$1,IF(COUNTIF(Rose!D$2:D$41,S71)=1,Rose!D$1,Rose!E$1)))),IF(BN71="DSX",IF(COUNTIF(Rose!F$2:F$41,S71)=1,Rose!F$1,IF(COUNTIF(Rose!G$2:G$41,S71)=1,Rose!G$1,IF(COUNTIF(Rose!H$2:H$41,S71)=1,Rose!H$1,IF(COUNTIF(Rose!I$2:I$41,S71)=1,Rose!I$1,Rose!J$1)))),IF(BN71="SDX",IF(COUNTIF(Rose!K$2:K$41,S71)=1,Rose!K$1,IF(COUNTIF(Rose!L$2:L$41,S71)=1,Rose!L$1,IF(COUNTIF(Rose!M$2:M$41,S71)=1,Rose!M$1,IF(COUNTIF(Rose!N$2:N$41,S71)=1,Rose!N$1,Rose!O$1)))),IF(COUNTIF(Rose!P$2:P$41,S71)=1,Rose!P$1,IF(COUNTIF(Rose!Q$2:Q$41,S71)=1,Rose!Q$1,IF(COUNTIF(Rose!R$2:R$41,S71)=1,Rose!R$1,IF(COUNTIF(Rose!S$2:S$41,S71)=1,Rose!S$1,Rose!T$1)))))))</f>
        <v>Verona</v>
      </c>
    </row>
    <row r="72" spans="1:67" ht="15">
      <c r="A72" s="26">
        <f t="shared" si="27"/>
        <v>0</v>
      </c>
      <c r="B72" s="26"/>
      <c r="C72" s="26" t="e">
        <f t="shared" si="28"/>
        <v>#N/A</v>
      </c>
      <c r="D72" s="26" t="str">
        <f t="shared" si="29"/>
        <v>Verona</v>
      </c>
      <c r="E72" s="71"/>
      <c r="F72" s="67">
        <f>IF('Inserisci Voti'!D60="","",'Inserisci Voti'!D60)</f>
      </c>
      <c r="G72" s="67">
        <f>IF('Inserisci Voti'!E60="","",'Inserisci Voti'!E60)</f>
      </c>
      <c r="H72" s="67">
        <f>IF('Inserisci Voti'!F60="","",'Inserisci Voti'!F60)</f>
      </c>
      <c r="I72" s="67">
        <f>IF('Inserisci Voti'!G60="","",'Inserisci Voti'!G60)</f>
      </c>
      <c r="J72" s="67">
        <f>IF('Inserisci Voti'!H60="","",'Inserisci Voti'!H60)</f>
      </c>
      <c r="K72" s="67">
        <f>IF('Inserisci Voti'!I60="","",'Inserisci Voti'!I60)</f>
      </c>
      <c r="L72" s="67">
        <f>IF('Inserisci Voti'!J60="","",'Inserisci Voti'!J60)</f>
      </c>
      <c r="M72" s="72">
        <f>IF('Inserisci Voti'!K60="","",'Inserisci Voti'!K60)</f>
        <v>0</v>
      </c>
      <c r="N72" s="48"/>
      <c r="O72" s="26">
        <f t="shared" si="30"/>
        <v>0</v>
      </c>
      <c r="P72" s="26"/>
      <c r="Q72" s="26" t="e">
        <f t="shared" si="31"/>
        <v>#N/A</v>
      </c>
      <c r="R72" s="26" t="str">
        <f t="shared" si="32"/>
        <v>Verona</v>
      </c>
      <c r="S72" s="71"/>
      <c r="T72" s="67">
        <f>IF('Inserisci Voti'!D144="","",'Inserisci Voti'!D144)</f>
      </c>
      <c r="U72" s="67">
        <f>IF('Inserisci Voti'!E144="","",'Inserisci Voti'!E144)</f>
      </c>
      <c r="V72" s="67">
        <f>IF('Inserisci Voti'!F144="","",'Inserisci Voti'!F144)</f>
      </c>
      <c r="W72" s="67">
        <f>IF('Inserisci Voti'!G144="","",'Inserisci Voti'!G144)</f>
      </c>
      <c r="X72" s="67">
        <f>IF('Inserisci Voti'!H144="","",'Inserisci Voti'!H144)</f>
      </c>
      <c r="Y72" s="67">
        <f>IF('Inserisci Voti'!I144="","",'Inserisci Voti'!I144)</f>
      </c>
      <c r="Z72" s="67">
        <f>IF('Inserisci Voti'!J144="","",'Inserisci Voti'!J144)</f>
      </c>
      <c r="AA72" s="72">
        <f>IF('Inserisci Voti'!K144="","",'Inserisci Voti'!K144)</f>
        <v>0</v>
      </c>
      <c r="AR72" s="54"/>
      <c r="AS72" s="36"/>
      <c r="BH72" t="str">
        <f>IF(COUNTIF(Rose!A$2:J$41,SuperCoppa!E72)=1,"META SX",IF(COUNTIF(Rose!K$2:T$41,SuperCoppa!E72)=1,"META DX","non esiste"))</f>
        <v>non esiste</v>
      </c>
      <c r="BI72" t="str">
        <f>IF(BH72="META SX",IF(COUNTIF(Rose!A$2:E$41,SuperCoppa!E72)=1,"SSX","DSX"),IF(BH72="META DX",IF(COUNTIF(Rose!K$2:O$41,SuperCoppa!E72)=1,"SDX","DDX"),"non esiste"))</f>
        <v>non esiste</v>
      </c>
      <c r="BJ72" t="str">
        <f>IF(BI72="SSX",IF(COUNTIF(Rose!A$2:A$41,E72)=1,Rose!A$1,IF(COUNTIF(Rose!B$2:B$41,E72)=1,Rose!B$1,IF(COUNTIF(Rose!C$2:C$41,E72)=1,Rose!C$1,IF(COUNTIF(Rose!D$2:D$41,E72)=1,Rose!D$1,Rose!E$1)))),IF(BI72="DSX",IF(COUNTIF(Rose!F$2:F$41,E72)=1,Rose!F$1,IF(COUNTIF(Rose!G$2:G$41,E72)=1,Rose!G$1,IF(COUNTIF(Rose!H$2:H$41,E72)=1,Rose!H$1,IF(COUNTIF(Rose!I$2:I$41,E72)=1,Rose!I$1,Rose!J$1)))),IF(BI72="SDX",IF(COUNTIF(Rose!K$2:K$41,E72)=1,Rose!K$1,IF(COUNTIF(Rose!L$2:L$41,E72)=1,Rose!L$1,IF(COUNTIF(Rose!M$2:M$41,E72)=1,Rose!M$1,IF(COUNTIF(Rose!N$2:N$41,E72)=1,Rose!N$1,Rose!O$1)))),IF(COUNTIF(Rose!P$2:P$41,E72)=1,Rose!P$1,IF(COUNTIF(Rose!Q$2:Q$41,E72)=1,Rose!Q$1,IF(COUNTIF(Rose!R$2:R$41,E72)=1,Rose!R$1,IF(COUNTIF(Rose!S$2:S$41,E72)=1,Rose!S$1,Rose!T$1)))))))</f>
        <v>Verona</v>
      </c>
      <c r="BM72" t="str">
        <f>IF(COUNTIF(Rose!A$2:J$41,SuperCoppa!S72)=1,"META SX",IF(COUNTIF(Rose!K$2:T$41,SuperCoppa!S72)=1,"META DX","non esiste"))</f>
        <v>non esiste</v>
      </c>
      <c r="BN72" t="str">
        <f>IF(BM72="META SX",IF(COUNTIF(Rose!A$2:E$41,SuperCoppa!S72)=1,"SSX","DSX"),IF(BM72="META DX",IF(COUNTIF(Rose!K$2:O$41,SuperCoppa!S72)=1,"SDX","DDX"),"non esiste"))</f>
        <v>non esiste</v>
      </c>
      <c r="BO72" t="str">
        <f>IF(BN72="SSX",IF(COUNTIF(Rose!A$2:A$41,S72)=1,Rose!A$1,IF(COUNTIF(Rose!B$2:B$41,S72)=1,Rose!B$1,IF(COUNTIF(Rose!C$2:C$41,S72)=1,Rose!C$1,IF(COUNTIF(Rose!D$2:D$41,S72)=1,Rose!D$1,Rose!E$1)))),IF(BN72="DSX",IF(COUNTIF(Rose!F$2:F$41,S72)=1,Rose!F$1,IF(COUNTIF(Rose!G$2:G$41,S72)=1,Rose!G$1,IF(COUNTIF(Rose!H$2:H$41,S72)=1,Rose!H$1,IF(COUNTIF(Rose!I$2:I$41,S72)=1,Rose!I$1,Rose!J$1)))),IF(BN72="SDX",IF(COUNTIF(Rose!K$2:K$41,S72)=1,Rose!K$1,IF(COUNTIF(Rose!L$2:L$41,S72)=1,Rose!L$1,IF(COUNTIF(Rose!M$2:M$41,S72)=1,Rose!M$1,IF(COUNTIF(Rose!N$2:N$41,S72)=1,Rose!N$1,Rose!O$1)))),IF(COUNTIF(Rose!P$2:P$41,S72)=1,Rose!P$1,IF(COUNTIF(Rose!Q$2:Q$41,S72)=1,Rose!Q$1,IF(COUNTIF(Rose!R$2:R$41,S72)=1,Rose!R$1,IF(COUNTIF(Rose!S$2:S$41,S72)=1,Rose!S$1,Rose!T$1)))))))</f>
        <v>Verona</v>
      </c>
    </row>
    <row r="73" spans="1:67" ht="15">
      <c r="A73" s="26">
        <f t="shared" si="27"/>
        <v>0</v>
      </c>
      <c r="B73" s="26"/>
      <c r="C73" s="26" t="e">
        <f t="shared" si="28"/>
        <v>#N/A</v>
      </c>
      <c r="D73" s="26" t="str">
        <f t="shared" si="29"/>
        <v>Verona</v>
      </c>
      <c r="E73" s="71"/>
      <c r="F73" s="67">
        <f>IF('Inserisci Voti'!D61="","",'Inserisci Voti'!D61)</f>
      </c>
      <c r="G73" s="67">
        <f>IF('Inserisci Voti'!E61="","",'Inserisci Voti'!E61)</f>
      </c>
      <c r="H73" s="67">
        <f>IF('Inserisci Voti'!F61="","",'Inserisci Voti'!F61)</f>
      </c>
      <c r="I73" s="67">
        <f>IF('Inserisci Voti'!G61="","",'Inserisci Voti'!G61)</f>
      </c>
      <c r="J73" s="67">
        <f>IF('Inserisci Voti'!H61="","",'Inserisci Voti'!H61)</f>
      </c>
      <c r="K73" s="67">
        <f>IF('Inserisci Voti'!I61="","",'Inserisci Voti'!I61)</f>
      </c>
      <c r="L73" s="67">
        <f>IF('Inserisci Voti'!J61="","",'Inserisci Voti'!J61)</f>
      </c>
      <c r="M73" s="72">
        <f>IF('Inserisci Voti'!K61="","",'Inserisci Voti'!K61)</f>
        <v>0</v>
      </c>
      <c r="N73" s="48"/>
      <c r="O73" s="26">
        <f t="shared" si="30"/>
        <v>0</v>
      </c>
      <c r="P73" s="26"/>
      <c r="Q73" s="26" t="e">
        <f t="shared" si="31"/>
        <v>#N/A</v>
      </c>
      <c r="R73" s="26" t="str">
        <f t="shared" si="32"/>
        <v>Verona</v>
      </c>
      <c r="S73" s="71"/>
      <c r="T73" s="67">
        <f>IF('Inserisci Voti'!D145="","",'Inserisci Voti'!D145)</f>
      </c>
      <c r="U73" s="67">
        <f>IF('Inserisci Voti'!E145="","",'Inserisci Voti'!E145)</f>
      </c>
      <c r="V73" s="67">
        <f>IF('Inserisci Voti'!F145="","",'Inserisci Voti'!F145)</f>
      </c>
      <c r="W73" s="67">
        <f>IF('Inserisci Voti'!G145="","",'Inserisci Voti'!G145)</f>
      </c>
      <c r="X73" s="67">
        <f>IF('Inserisci Voti'!H145="","",'Inserisci Voti'!H145)</f>
      </c>
      <c r="Y73" s="67">
        <f>IF('Inserisci Voti'!I145="","",'Inserisci Voti'!I145)</f>
      </c>
      <c r="Z73" s="67">
        <f>IF('Inserisci Voti'!J145="","",'Inserisci Voti'!J145)</f>
      </c>
      <c r="AA73" s="72">
        <f>IF('Inserisci Voti'!K145="","",'Inserisci Voti'!K145)</f>
        <v>0</v>
      </c>
      <c r="AR73" s="54"/>
      <c r="AS73" s="36"/>
      <c r="BH73" t="str">
        <f>IF(COUNTIF(Rose!A$2:J$41,SuperCoppa!E73)=1,"META SX",IF(COUNTIF(Rose!K$2:T$41,SuperCoppa!E73)=1,"META DX","non esiste"))</f>
        <v>non esiste</v>
      </c>
      <c r="BI73" t="str">
        <f>IF(BH73="META SX",IF(COUNTIF(Rose!A$2:E$41,SuperCoppa!E73)=1,"SSX","DSX"),IF(BH73="META DX",IF(COUNTIF(Rose!K$2:O$41,SuperCoppa!E73)=1,"SDX","DDX"),"non esiste"))</f>
        <v>non esiste</v>
      </c>
      <c r="BJ73" t="str">
        <f>IF(BI73="SSX",IF(COUNTIF(Rose!A$2:A$41,E73)=1,Rose!A$1,IF(COUNTIF(Rose!B$2:B$41,E73)=1,Rose!B$1,IF(COUNTIF(Rose!C$2:C$41,E73)=1,Rose!C$1,IF(COUNTIF(Rose!D$2:D$41,E73)=1,Rose!D$1,Rose!E$1)))),IF(BI73="DSX",IF(COUNTIF(Rose!F$2:F$41,E73)=1,Rose!F$1,IF(COUNTIF(Rose!G$2:G$41,E73)=1,Rose!G$1,IF(COUNTIF(Rose!H$2:H$41,E73)=1,Rose!H$1,IF(COUNTIF(Rose!I$2:I$41,E73)=1,Rose!I$1,Rose!J$1)))),IF(BI73="SDX",IF(COUNTIF(Rose!K$2:K$41,E73)=1,Rose!K$1,IF(COUNTIF(Rose!L$2:L$41,E73)=1,Rose!L$1,IF(COUNTIF(Rose!M$2:M$41,E73)=1,Rose!M$1,IF(COUNTIF(Rose!N$2:N$41,E73)=1,Rose!N$1,Rose!O$1)))),IF(COUNTIF(Rose!P$2:P$41,E73)=1,Rose!P$1,IF(COUNTIF(Rose!Q$2:Q$41,E73)=1,Rose!Q$1,IF(COUNTIF(Rose!R$2:R$41,E73)=1,Rose!R$1,IF(COUNTIF(Rose!S$2:S$41,E73)=1,Rose!S$1,Rose!T$1)))))))</f>
        <v>Verona</v>
      </c>
      <c r="BM73" t="str">
        <f>IF(COUNTIF(Rose!A$2:J$41,SuperCoppa!S73)=1,"META SX",IF(COUNTIF(Rose!K$2:T$41,SuperCoppa!S73)=1,"META DX","non esiste"))</f>
        <v>non esiste</v>
      </c>
      <c r="BN73" t="str">
        <f>IF(BM73="META SX",IF(COUNTIF(Rose!A$2:E$41,SuperCoppa!S73)=1,"SSX","DSX"),IF(BM73="META DX",IF(COUNTIF(Rose!K$2:O$41,SuperCoppa!S73)=1,"SDX","DDX"),"non esiste"))</f>
        <v>non esiste</v>
      </c>
      <c r="BO73" t="str">
        <f>IF(BN73="SSX",IF(COUNTIF(Rose!A$2:A$41,S73)=1,Rose!A$1,IF(COUNTIF(Rose!B$2:B$41,S73)=1,Rose!B$1,IF(COUNTIF(Rose!C$2:C$41,S73)=1,Rose!C$1,IF(COUNTIF(Rose!D$2:D$41,S73)=1,Rose!D$1,Rose!E$1)))),IF(BN73="DSX",IF(COUNTIF(Rose!F$2:F$41,S73)=1,Rose!F$1,IF(COUNTIF(Rose!G$2:G$41,S73)=1,Rose!G$1,IF(COUNTIF(Rose!H$2:H$41,S73)=1,Rose!H$1,IF(COUNTIF(Rose!I$2:I$41,S73)=1,Rose!I$1,Rose!J$1)))),IF(BN73="SDX",IF(COUNTIF(Rose!K$2:K$41,S73)=1,Rose!K$1,IF(COUNTIF(Rose!L$2:L$41,S73)=1,Rose!L$1,IF(COUNTIF(Rose!M$2:M$41,S73)=1,Rose!M$1,IF(COUNTIF(Rose!N$2:N$41,S73)=1,Rose!N$1,Rose!O$1)))),IF(COUNTIF(Rose!P$2:P$41,S73)=1,Rose!P$1,IF(COUNTIF(Rose!Q$2:Q$41,S73)=1,Rose!Q$1,IF(COUNTIF(Rose!R$2:R$41,S73)=1,Rose!R$1,IF(COUNTIF(Rose!S$2:S$41,S73)=1,Rose!S$1,Rose!T$1)))))))</f>
        <v>Verona</v>
      </c>
    </row>
    <row r="74" spans="1:67" ht="15">
      <c r="A74" s="26">
        <f t="shared" si="27"/>
        <v>0</v>
      </c>
      <c r="B74" s="26"/>
      <c r="C74" s="26" t="e">
        <f t="shared" si="28"/>
        <v>#N/A</v>
      </c>
      <c r="D74" s="26" t="str">
        <f t="shared" si="29"/>
        <v>Verona</v>
      </c>
      <c r="E74" s="71"/>
      <c r="F74" s="67">
        <f>IF('Inserisci Voti'!D62="","",'Inserisci Voti'!D62)</f>
      </c>
      <c r="G74" s="67">
        <f>IF('Inserisci Voti'!E62="","",'Inserisci Voti'!E62)</f>
      </c>
      <c r="H74" s="67">
        <f>IF('Inserisci Voti'!F62="","",'Inserisci Voti'!F62)</f>
      </c>
      <c r="I74" s="67">
        <f>IF('Inserisci Voti'!G62="","",'Inserisci Voti'!G62)</f>
      </c>
      <c r="J74" s="67">
        <f>IF('Inserisci Voti'!H62="","",'Inserisci Voti'!H62)</f>
      </c>
      <c r="K74" s="67">
        <f>IF('Inserisci Voti'!I62="","",'Inserisci Voti'!I62)</f>
      </c>
      <c r="L74" s="67">
        <f>IF('Inserisci Voti'!J62="","",'Inserisci Voti'!J62)</f>
      </c>
      <c r="M74" s="72">
        <f>IF('Inserisci Voti'!K62="","",'Inserisci Voti'!K62)</f>
        <v>0</v>
      </c>
      <c r="N74" s="48"/>
      <c r="O74" s="26">
        <f t="shared" si="30"/>
        <v>0</v>
      </c>
      <c r="P74" s="26"/>
      <c r="Q74" s="26" t="e">
        <f t="shared" si="31"/>
        <v>#N/A</v>
      </c>
      <c r="R74" s="26" t="str">
        <f t="shared" si="32"/>
        <v>Verona</v>
      </c>
      <c r="S74" s="71"/>
      <c r="T74" s="67">
        <f>IF('Inserisci Voti'!D146="","",'Inserisci Voti'!D146)</f>
      </c>
      <c r="U74" s="67">
        <f>IF('Inserisci Voti'!E146="","",'Inserisci Voti'!E146)</f>
      </c>
      <c r="V74" s="67">
        <f>IF('Inserisci Voti'!F146="","",'Inserisci Voti'!F146)</f>
      </c>
      <c r="W74" s="67">
        <f>IF('Inserisci Voti'!G146="","",'Inserisci Voti'!G146)</f>
      </c>
      <c r="X74" s="67">
        <f>IF('Inserisci Voti'!H146="","",'Inserisci Voti'!H146)</f>
      </c>
      <c r="Y74" s="67">
        <f>IF('Inserisci Voti'!I146="","",'Inserisci Voti'!I146)</f>
      </c>
      <c r="Z74" s="67">
        <f>IF('Inserisci Voti'!J146="","",'Inserisci Voti'!J146)</f>
      </c>
      <c r="AA74" s="72">
        <f>IF('Inserisci Voti'!K146="","",'Inserisci Voti'!K146)</f>
        <v>0</v>
      </c>
      <c r="AR74" s="4"/>
      <c r="AS74" s="36"/>
      <c r="BH74" t="str">
        <f>IF(COUNTIF(Rose!A$2:J$41,SuperCoppa!E74)=1,"META SX",IF(COUNTIF(Rose!K$2:T$41,SuperCoppa!E74)=1,"META DX","non esiste"))</f>
        <v>non esiste</v>
      </c>
      <c r="BI74" t="str">
        <f>IF(BH74="META SX",IF(COUNTIF(Rose!A$2:E$41,SuperCoppa!E74)=1,"SSX","DSX"),IF(BH74="META DX",IF(COUNTIF(Rose!K$2:O$41,SuperCoppa!E74)=1,"SDX","DDX"),"non esiste"))</f>
        <v>non esiste</v>
      </c>
      <c r="BJ74" t="str">
        <f>IF(BI74="SSX",IF(COUNTIF(Rose!A$2:A$41,E74)=1,Rose!A$1,IF(COUNTIF(Rose!B$2:B$41,E74)=1,Rose!B$1,IF(COUNTIF(Rose!C$2:C$41,E74)=1,Rose!C$1,IF(COUNTIF(Rose!D$2:D$41,E74)=1,Rose!D$1,Rose!E$1)))),IF(BI74="DSX",IF(COUNTIF(Rose!F$2:F$41,E74)=1,Rose!F$1,IF(COUNTIF(Rose!G$2:G$41,E74)=1,Rose!G$1,IF(COUNTIF(Rose!H$2:H$41,E74)=1,Rose!H$1,IF(COUNTIF(Rose!I$2:I$41,E74)=1,Rose!I$1,Rose!J$1)))),IF(BI74="SDX",IF(COUNTIF(Rose!K$2:K$41,E74)=1,Rose!K$1,IF(COUNTIF(Rose!L$2:L$41,E74)=1,Rose!L$1,IF(COUNTIF(Rose!M$2:M$41,E74)=1,Rose!M$1,IF(COUNTIF(Rose!N$2:N$41,E74)=1,Rose!N$1,Rose!O$1)))),IF(COUNTIF(Rose!P$2:P$41,E74)=1,Rose!P$1,IF(COUNTIF(Rose!Q$2:Q$41,E74)=1,Rose!Q$1,IF(COUNTIF(Rose!R$2:R$41,E74)=1,Rose!R$1,IF(COUNTIF(Rose!S$2:S$41,E74)=1,Rose!S$1,Rose!T$1)))))))</f>
        <v>Verona</v>
      </c>
      <c r="BM74" t="str">
        <f>IF(COUNTIF(Rose!A$2:J$41,SuperCoppa!S74)=1,"META SX",IF(COUNTIF(Rose!K$2:T$41,SuperCoppa!S74)=1,"META DX","non esiste"))</f>
        <v>non esiste</v>
      </c>
      <c r="BN74" t="str">
        <f>IF(BM74="META SX",IF(COUNTIF(Rose!A$2:E$41,SuperCoppa!S74)=1,"SSX","DSX"),IF(BM74="META DX",IF(COUNTIF(Rose!K$2:O$41,SuperCoppa!S74)=1,"SDX","DDX"),"non esiste"))</f>
        <v>non esiste</v>
      </c>
      <c r="BO74" t="str">
        <f>IF(BN74="SSX",IF(COUNTIF(Rose!A$2:A$41,S74)=1,Rose!A$1,IF(COUNTIF(Rose!B$2:B$41,S74)=1,Rose!B$1,IF(COUNTIF(Rose!C$2:C$41,S74)=1,Rose!C$1,IF(COUNTIF(Rose!D$2:D$41,S74)=1,Rose!D$1,Rose!E$1)))),IF(BN74="DSX",IF(COUNTIF(Rose!F$2:F$41,S74)=1,Rose!F$1,IF(COUNTIF(Rose!G$2:G$41,S74)=1,Rose!G$1,IF(COUNTIF(Rose!H$2:H$41,S74)=1,Rose!H$1,IF(COUNTIF(Rose!I$2:I$41,S74)=1,Rose!I$1,Rose!J$1)))),IF(BN74="SDX",IF(COUNTIF(Rose!K$2:K$41,S74)=1,Rose!K$1,IF(COUNTIF(Rose!L$2:L$41,S74)=1,Rose!L$1,IF(COUNTIF(Rose!M$2:M$41,S74)=1,Rose!M$1,IF(COUNTIF(Rose!N$2:N$41,S74)=1,Rose!N$1,Rose!O$1)))),IF(COUNTIF(Rose!P$2:P$41,S74)=1,Rose!P$1,IF(COUNTIF(Rose!Q$2:Q$41,S74)=1,Rose!Q$1,IF(COUNTIF(Rose!R$2:R$41,S74)=1,Rose!R$1,IF(COUNTIF(Rose!S$2:S$41,S74)=1,Rose!S$1,Rose!T$1)))))))</f>
        <v>Verona</v>
      </c>
    </row>
    <row r="75" spans="3:67" ht="12.75">
      <c r="C75" s="42">
        <f>IF(COUNTIF(C68:C74,"P")&gt;1,"Port ris KO",IF(COUNTIF(C68:C74,"D")&gt;2,"Dif ris KO",IF(COUNTIF(C68:C74,"C")&gt;2,"Cent ris KO",IF(COUNTIF(C68:C74,"A")&gt;2,"Att ris KO",""))))</f>
      </c>
      <c r="D75" s="25"/>
      <c r="E75" s="75"/>
      <c r="F75" s="61" t="s">
        <v>27</v>
      </c>
      <c r="G75" s="62"/>
      <c r="H75" s="63">
        <f>COUNT(F56:F74)+COUNTIF(F56:F74,"UFFICIO")+COUNTIF(F56:F74,"ASSENTE")</f>
        <v>0</v>
      </c>
      <c r="I75" s="60"/>
      <c r="J75" s="60"/>
      <c r="K75" s="60"/>
      <c r="L75" s="60"/>
      <c r="M75" s="76"/>
      <c r="N75" s="48"/>
      <c r="O75" s="4"/>
      <c r="Q75" s="42">
        <f>IF(COUNTIF(Q68:Q74,"P")&gt;1,"Port ris KO",IF(COUNTIF(Q68:Q74,"D")&gt;2,"Dif ris KO",IF(COUNTIF(Q68:Q74,"C")&gt;2,"Cent ris KO",IF(COUNTIF(Q68:Q74,"A")&gt;2,"Att ris KO",""))))</f>
      </c>
      <c r="R75" s="25"/>
      <c r="S75" s="75"/>
      <c r="T75" s="61" t="s">
        <v>27</v>
      </c>
      <c r="U75" s="62"/>
      <c r="V75" s="63">
        <f>COUNT(T56:T74)+COUNTIF(T56:T74,"UFFICIO")+COUNTIF(T56:T74,"ASSENTE")</f>
        <v>0</v>
      </c>
      <c r="W75" s="60"/>
      <c r="X75" s="60"/>
      <c r="Y75" s="60"/>
      <c r="Z75" s="60"/>
      <c r="AA75" s="76"/>
      <c r="AR75" s="54"/>
      <c r="AS75" s="36"/>
      <c r="BH75" s="34" t="str">
        <f>IF(COUNTIF(Rose!A$2:J$41,SuperCoppa!E75)=1,"META SX",IF(COUNTIF(Rose!K$2:T$41,SuperCoppa!E75)=1,"META DX","non esiste"))</f>
        <v>non esiste</v>
      </c>
      <c r="BI75" s="34" t="str">
        <f>IF(BH75="META SX",IF(COUNTIF(Rose!A$2:E$41,SuperCoppa!E75)=1,"SSX","DSX"),IF(BH75="META DX",IF(COUNTIF(Rose!K$2:O$41,SuperCoppa!E75)=1,"SDX","DDX"),"non esiste"))</f>
        <v>non esiste</v>
      </c>
      <c r="BJ75" s="34" t="str">
        <f>IF(BI75="SSX",IF(COUNTIF(Rose!A$2:A$41,E75)=1,Rose!A$1,IF(COUNTIF(Rose!B$2:B$41,E75)=1,Rose!B$1,IF(COUNTIF(Rose!C$2:C$41,E75)=1,Rose!C$1,IF(COUNTIF(Rose!D$2:D$41,E75)=1,Rose!D$1,Rose!E$1)))),IF(BI75="DSX",IF(COUNTIF(Rose!F$2:F$41,E75)=1,Rose!F$1,IF(COUNTIF(Rose!G$2:G$41,E75)=1,Rose!G$1,IF(COUNTIF(Rose!H$2:H$41,E75)=1,Rose!H$1,IF(COUNTIF(Rose!I$2:I$41,E75)=1,Rose!I$1,Rose!J$1)))),IF(BI75="SDX",IF(COUNTIF(Rose!K$2:K$41,E75)=1,Rose!K$1,IF(COUNTIF(Rose!L$2:L$41,E75)=1,Rose!L$1,IF(COUNTIF(Rose!M$2:M$41,E75)=1,Rose!M$1,IF(COUNTIF(Rose!N$2:N$41,E75)=1,Rose!N$1,Rose!O$1)))),IF(COUNTIF(Rose!P$2:P$41,E75)=1,Rose!P$1,IF(COUNTIF(Rose!Q$2:Q$41,E75)=1,Rose!Q$1,IF(COUNTIF(Rose!R$2:R$41,E75)=1,Rose!R$1,IF(COUNTIF(Rose!S$2:S$41,E75)=1,Rose!S$1,Rose!T$1)))))))</f>
        <v>Verona</v>
      </c>
      <c r="BK75" s="34"/>
      <c r="BL75" s="34"/>
      <c r="BM75" s="34" t="str">
        <f>IF(COUNTIF(Rose!A$2:J$41,SuperCoppa!S75)=1,"META SX",IF(COUNTIF(Rose!K$2:T$41,SuperCoppa!S75)=1,"META DX","non esiste"))</f>
        <v>non esiste</v>
      </c>
      <c r="BN75" s="34" t="str">
        <f>IF(BM75="META SX",IF(COUNTIF(Rose!A$2:E$41,SuperCoppa!S75)=1,"SSX","DSX"),IF(BM75="META DX",IF(COUNTIF(Rose!K$2:O$41,SuperCoppa!S75)=1,"SDX","DDX"),"non esiste"))</f>
        <v>non esiste</v>
      </c>
      <c r="BO75" s="34" t="str">
        <f>IF(BN75="SSX",IF(COUNTIF(Rose!A$2:A$41,S75)=1,Rose!A$1,IF(COUNTIF(Rose!B$2:B$41,S75)=1,Rose!B$1,IF(COUNTIF(Rose!C$2:C$41,S75)=1,Rose!C$1,IF(COUNTIF(Rose!D$2:D$41,S75)=1,Rose!D$1,Rose!E$1)))),IF(BN75="DSX",IF(COUNTIF(Rose!F$2:F$41,S75)=1,Rose!F$1,IF(COUNTIF(Rose!G$2:G$41,S75)=1,Rose!G$1,IF(COUNTIF(Rose!H$2:H$41,S75)=1,Rose!H$1,IF(COUNTIF(Rose!I$2:I$41,S75)=1,Rose!I$1,Rose!J$1)))),IF(BN75="SDX",IF(COUNTIF(Rose!K$2:K$41,S75)=1,Rose!K$1,IF(COUNTIF(Rose!L$2:L$41,S75)=1,Rose!L$1,IF(COUNTIF(Rose!M$2:M$41,S75)=1,Rose!M$1,IF(COUNTIF(Rose!N$2:N$41,S75)=1,Rose!N$1,Rose!O$1)))),IF(COUNTIF(Rose!P$2:P$41,S75)=1,Rose!P$1,IF(COUNTIF(Rose!Q$2:Q$41,S75)=1,Rose!Q$1,IF(COUNTIF(Rose!R$2:R$41,S75)=1,Rose!R$1,IF(COUNTIF(Rose!S$2:S$41,S75)=1,Rose!S$1,Rose!T$1)))))))</f>
        <v>Verona</v>
      </c>
    </row>
    <row r="76" spans="1:67" ht="15.75">
      <c r="A76" s="43"/>
      <c r="B76" s="43"/>
      <c r="C76" s="44" t="s">
        <v>53</v>
      </c>
      <c r="D76" s="45" t="e">
        <f>IF(C56="P",CONCATENATE(COUNTIF(C57:C66,"D"),"-",COUNTIF(C57:C66,"C"),"-",COUNTIF(C57:C66,"A")),"No Port")</f>
        <v>#N/A</v>
      </c>
      <c r="E76" s="77"/>
      <c r="F76" s="65"/>
      <c r="G76" s="65"/>
      <c r="H76" s="65"/>
      <c r="I76" s="65"/>
      <c r="J76" s="65"/>
      <c r="K76" s="66" t="s">
        <v>8</v>
      </c>
      <c r="L76" s="65"/>
      <c r="M76" s="78">
        <f>SUM(M56:M74)</f>
        <v>2</v>
      </c>
      <c r="N76" s="48"/>
      <c r="O76" s="43"/>
      <c r="P76" s="43"/>
      <c r="Q76" s="44" t="s">
        <v>53</v>
      </c>
      <c r="R76" s="45" t="e">
        <f>IF(Q56="P",CONCATENATE(COUNTIF(Q57:Q66,"D"),"-",COUNTIF(Q57:Q66,"C"),"-",COUNTIF(Q57:Q66,"A")),"No Port")</f>
        <v>#N/A</v>
      </c>
      <c r="S76" s="77"/>
      <c r="T76" s="65"/>
      <c r="U76" s="65"/>
      <c r="V76" s="65"/>
      <c r="W76" s="65"/>
      <c r="X76" s="65"/>
      <c r="Y76" s="66" t="s">
        <v>8</v>
      </c>
      <c r="Z76" s="65"/>
      <c r="AA76" s="78">
        <f>SUM(AA56:AA74)</f>
        <v>0</v>
      </c>
      <c r="AR76" s="54"/>
      <c r="AS76" s="36"/>
      <c r="BH76" s="34" t="str">
        <f>IF(COUNTIF(Rose!A$2:J$41,SuperCoppa!E76)=1,"META SX",IF(COUNTIF(Rose!K$2:T$41,SuperCoppa!E76)=1,"META DX","non esiste"))</f>
        <v>non esiste</v>
      </c>
      <c r="BI76" s="34" t="str">
        <f>IF(BH76="META SX",IF(COUNTIF(Rose!A$2:E$41,SuperCoppa!E76)=1,"SSX","DSX"),IF(BH76="META DX",IF(COUNTIF(Rose!K$2:O$41,SuperCoppa!E76)=1,"SDX","DDX"),"non esiste"))</f>
        <v>non esiste</v>
      </c>
      <c r="BJ76" s="34" t="str">
        <f>IF(BI76="SSX",IF(COUNTIF(Rose!A$2:A$41,E76)=1,Rose!A$1,IF(COUNTIF(Rose!B$2:B$41,E76)=1,Rose!B$1,IF(COUNTIF(Rose!C$2:C$41,E76)=1,Rose!C$1,IF(COUNTIF(Rose!D$2:D$41,E76)=1,Rose!D$1,Rose!E$1)))),IF(BI76="DSX",IF(COUNTIF(Rose!F$2:F$41,E76)=1,Rose!F$1,IF(COUNTIF(Rose!G$2:G$41,E76)=1,Rose!G$1,IF(COUNTIF(Rose!H$2:H$41,E76)=1,Rose!H$1,IF(COUNTIF(Rose!I$2:I$41,E76)=1,Rose!I$1,Rose!J$1)))),IF(BI76="SDX",IF(COUNTIF(Rose!K$2:K$41,E76)=1,Rose!K$1,IF(COUNTIF(Rose!L$2:L$41,E76)=1,Rose!L$1,IF(COUNTIF(Rose!M$2:M$41,E76)=1,Rose!M$1,IF(COUNTIF(Rose!N$2:N$41,E76)=1,Rose!N$1,Rose!O$1)))),IF(COUNTIF(Rose!P$2:P$41,E76)=1,Rose!P$1,IF(COUNTIF(Rose!Q$2:Q$41,E76)=1,Rose!Q$1,IF(COUNTIF(Rose!R$2:R$41,E76)=1,Rose!R$1,IF(COUNTIF(Rose!S$2:S$41,E76)=1,Rose!S$1,Rose!T$1)))))))</f>
        <v>Verona</v>
      </c>
      <c r="BK76" s="34"/>
      <c r="BL76" s="34"/>
      <c r="BM76" s="34" t="str">
        <f>IF(COUNTIF(Rose!A$2:J$41,SuperCoppa!S76)=1,"META SX",IF(COUNTIF(Rose!K$2:T$41,SuperCoppa!S76)=1,"META DX","non esiste"))</f>
        <v>non esiste</v>
      </c>
      <c r="BN76" s="34" t="str">
        <f>IF(BM76="META SX",IF(COUNTIF(Rose!A$2:E$41,SuperCoppa!S76)=1,"SSX","DSX"),IF(BM76="META DX",IF(COUNTIF(Rose!K$2:O$41,SuperCoppa!S76)=1,"SDX","DDX"),"non esiste"))</f>
        <v>non esiste</v>
      </c>
      <c r="BO76" s="34" t="str">
        <f>IF(BN76="SSX",IF(COUNTIF(Rose!A$2:A$41,S76)=1,Rose!A$1,IF(COUNTIF(Rose!B$2:B$41,S76)=1,Rose!B$1,IF(COUNTIF(Rose!C$2:C$41,S76)=1,Rose!C$1,IF(COUNTIF(Rose!D$2:D$41,S76)=1,Rose!D$1,Rose!E$1)))),IF(BN76="DSX",IF(COUNTIF(Rose!F$2:F$41,S76)=1,Rose!F$1,IF(COUNTIF(Rose!G$2:G$41,S76)=1,Rose!G$1,IF(COUNTIF(Rose!H$2:H$41,S76)=1,Rose!H$1,IF(COUNTIF(Rose!I$2:I$41,S76)=1,Rose!I$1,Rose!J$1)))),IF(BN76="SDX",IF(COUNTIF(Rose!K$2:K$41,S76)=1,Rose!K$1,IF(COUNTIF(Rose!L$2:L$41,S76)=1,Rose!L$1,IF(COUNTIF(Rose!M$2:M$41,S76)=1,Rose!M$1,IF(COUNTIF(Rose!N$2:N$41,S76)=1,Rose!N$1,Rose!O$1)))),IF(COUNTIF(Rose!P$2:P$41,S76)=1,Rose!P$1,IF(COUNTIF(Rose!Q$2:Q$41,S76)=1,Rose!Q$1,IF(COUNTIF(Rose!R$2:R$41,S76)=1,Rose!R$1,IF(COUNTIF(Rose!S$2:S$41,S76)=1,Rose!S$1,Rose!T$1)))))))</f>
        <v>Verona</v>
      </c>
    </row>
    <row r="77" spans="3:67" ht="18">
      <c r="C77" s="25"/>
      <c r="D77" s="41" t="e">
        <f>IF(OR(D76="3-4-3",D76="3-5-2",D76="4-3-3",D76="4-4-2",D76="4-5-1",D76="5-3-2",D76="5-4-1",D76="6-3-1"),"","Non Valido")</f>
        <v>#N/A</v>
      </c>
      <c r="E77" s="75"/>
      <c r="F77" s="60"/>
      <c r="G77" s="60"/>
      <c r="H77" s="60"/>
      <c r="I77" s="60"/>
      <c r="J77" s="60"/>
      <c r="K77" s="60"/>
      <c r="L77" s="60"/>
      <c r="M77" s="79">
        <f>IF(M76&lt;93,IF(M76&lt;66,0,IF(AND(M76&gt;=66,M76&lt;72),1,IF(AND(M76&gt;=72,M76&lt;78),2,IF(AND(M76&gt;=78,M76&lt;84),3,IF(AND(M76&gt;=84,M76&lt;90),4,IF(AND(M76&gt;=90,M76&lt;96),5,6)))))),IF(AND(M76&gt;=96,M76&lt;102),7,IF(AND(M76&gt;=102,M76&lt;108),8,IF(AND(M76&gt;=108,M76&lt;114),9,IF(AND(M76&gt;=114,M76&lt;120),10,IF(AND(M76&gt;=120,M76&lt;126),11,12))))))</f>
        <v>0</v>
      </c>
      <c r="N77" s="48"/>
      <c r="O77" s="4"/>
      <c r="Q77" s="25"/>
      <c r="R77" s="41" t="e">
        <f>IF(OR(R76="3-4-3",R76="3-5-2",R76="4-3-3",R76="4-4-2",R76="4-5-1",R76="5-3-2",R76="5-4-1",R76="6-3-1"),"","Non Valido")</f>
        <v>#N/A</v>
      </c>
      <c r="S77" s="75"/>
      <c r="T77" s="60"/>
      <c r="U77" s="60"/>
      <c r="V77" s="60"/>
      <c r="W77" s="60"/>
      <c r="X77" s="60"/>
      <c r="Y77" s="60"/>
      <c r="Z77" s="60"/>
      <c r="AA77" s="79">
        <f>IF(AA76&lt;93,IF(AA76&lt;66,0,IF(AND(AA76&gt;=66,AA76&lt;72),1,IF(AND(AA76&gt;=72,AA76&lt;78),2,IF(AND(AA76&gt;=78,AA76&lt;84),3,IF(AND(AA76&gt;=84,AA76&lt;90),4,IF(AND(AA76&gt;=90,AA76&lt;96),5,6)))))),IF(AND(AA76&gt;=96,AA76&lt;102),7,IF(AND(AA76&gt;=102,AA76&lt;108),8,IF(AND(AA76&gt;=108,AA76&lt;114),9,IF(AND(AA76&gt;=114,AA76&lt;120),10,IF(AND(AA76&gt;=120,AA76&lt;126),11,12))))))</f>
        <v>0</v>
      </c>
      <c r="AR77" s="54"/>
      <c r="AS77" s="36"/>
      <c r="BH77" s="34" t="str">
        <f>IF(COUNTIF(Rose!A$2:J$41,SuperCoppa!E77)=1,"META SX",IF(COUNTIF(Rose!K$2:T$41,SuperCoppa!E77)=1,"META DX","non esiste"))</f>
        <v>non esiste</v>
      </c>
      <c r="BI77" s="34" t="str">
        <f>IF(BH77="META SX",IF(COUNTIF(Rose!A$2:E$41,SuperCoppa!E77)=1,"SSX","DSX"),IF(BH77="META DX",IF(COUNTIF(Rose!K$2:O$41,SuperCoppa!E77)=1,"SDX","DDX"),"non esiste"))</f>
        <v>non esiste</v>
      </c>
      <c r="BJ77" s="34" t="str">
        <f>IF(BI77="SSX",IF(COUNTIF(Rose!A$2:A$41,E77)=1,Rose!A$1,IF(COUNTIF(Rose!B$2:B$41,E77)=1,Rose!B$1,IF(COUNTIF(Rose!C$2:C$41,E77)=1,Rose!C$1,IF(COUNTIF(Rose!D$2:D$41,E77)=1,Rose!D$1,Rose!E$1)))),IF(BI77="DSX",IF(COUNTIF(Rose!F$2:F$41,E77)=1,Rose!F$1,IF(COUNTIF(Rose!G$2:G$41,E77)=1,Rose!G$1,IF(COUNTIF(Rose!H$2:H$41,E77)=1,Rose!H$1,IF(COUNTIF(Rose!I$2:I$41,E77)=1,Rose!I$1,Rose!J$1)))),IF(BI77="SDX",IF(COUNTIF(Rose!K$2:K$41,E77)=1,Rose!K$1,IF(COUNTIF(Rose!L$2:L$41,E77)=1,Rose!L$1,IF(COUNTIF(Rose!M$2:M$41,E77)=1,Rose!M$1,IF(COUNTIF(Rose!N$2:N$41,E77)=1,Rose!N$1,Rose!O$1)))),IF(COUNTIF(Rose!P$2:P$41,E77)=1,Rose!P$1,IF(COUNTIF(Rose!Q$2:Q$41,E77)=1,Rose!Q$1,IF(COUNTIF(Rose!R$2:R$41,E77)=1,Rose!R$1,IF(COUNTIF(Rose!S$2:S$41,E77)=1,Rose!S$1,Rose!T$1)))))))</f>
        <v>Verona</v>
      </c>
      <c r="BK77" s="34"/>
      <c r="BL77" s="34"/>
      <c r="BM77" s="34" t="str">
        <f>IF(COUNTIF(Rose!A$2:J$41,SuperCoppa!S77)=1,"META SX",IF(COUNTIF(Rose!K$2:T$41,SuperCoppa!S77)=1,"META DX","non esiste"))</f>
        <v>non esiste</v>
      </c>
      <c r="BN77" s="34" t="str">
        <f>IF(BM77="META SX",IF(COUNTIF(Rose!A$2:E$41,SuperCoppa!S77)=1,"SSX","DSX"),IF(BM77="META DX",IF(COUNTIF(Rose!K$2:O$41,SuperCoppa!S77)=1,"SDX","DDX"),"non esiste"))</f>
        <v>non esiste</v>
      </c>
      <c r="BO77" s="34" t="str">
        <f>IF(BN77="SSX",IF(COUNTIF(Rose!A$2:A$41,S77)=1,Rose!A$1,IF(COUNTIF(Rose!B$2:B$41,S77)=1,Rose!B$1,IF(COUNTIF(Rose!C$2:C$41,S77)=1,Rose!C$1,IF(COUNTIF(Rose!D$2:D$41,S77)=1,Rose!D$1,Rose!E$1)))),IF(BN77="DSX",IF(COUNTIF(Rose!F$2:F$41,S77)=1,Rose!F$1,IF(COUNTIF(Rose!G$2:G$41,S77)=1,Rose!G$1,IF(COUNTIF(Rose!H$2:H$41,S77)=1,Rose!H$1,IF(COUNTIF(Rose!I$2:I$41,S77)=1,Rose!I$1,Rose!J$1)))),IF(BN77="SDX",IF(COUNTIF(Rose!K$2:K$41,S77)=1,Rose!K$1,IF(COUNTIF(Rose!L$2:L$41,S77)=1,Rose!L$1,IF(COUNTIF(Rose!M$2:M$41,S77)=1,Rose!M$1,IF(COUNTIF(Rose!N$2:N$41,S77)=1,Rose!N$1,Rose!O$1)))),IF(COUNTIF(Rose!P$2:P$41,S77)=1,Rose!P$1,IF(COUNTIF(Rose!Q$2:Q$41,S77)=1,Rose!Q$1,IF(COUNTIF(Rose!R$2:R$41,S77)=1,Rose!R$1,IF(COUNTIF(Rose!S$2:S$41,S77)=1,Rose!S$1,Rose!T$1)))))))</f>
        <v>Verona</v>
      </c>
    </row>
    <row r="78" spans="1:67" ht="16.5" thickBot="1">
      <c r="A78" s="46"/>
      <c r="B78" s="46"/>
      <c r="C78" s="47"/>
      <c r="D78" s="47"/>
      <c r="E78" s="80"/>
      <c r="F78" s="81"/>
      <c r="G78" s="81"/>
      <c r="H78" s="81"/>
      <c r="I78" s="81"/>
      <c r="J78" s="81"/>
      <c r="K78" s="82" t="s">
        <v>11</v>
      </c>
      <c r="L78" s="81"/>
      <c r="M78" s="83">
        <f>IF(M77&lt;&gt;AA77,IF(AND(AA76&lt;59,M76&gt;=59,(AA76+3)&lt;=M76),M77+1,IF(M76&lt;66,M77,IF(M76&gt;69,IF(AND(M76&lt;AA76,(M76+3)&gt;AA76),M77+1,M77),IF(AND(M76&lt;=69,M76&gt;=66),IF(AND(M76&gt;AA76,(AA76+3)&gt;M76),M77-1,M77))))),IF(AND(AA76&lt;59,M76&gt;=59,(AA76+3)&lt;=M76),M77+1,M77))</f>
        <v>0</v>
      </c>
      <c r="N78" s="48"/>
      <c r="O78" s="46"/>
      <c r="P78" s="46"/>
      <c r="Q78" s="47"/>
      <c r="R78" s="47"/>
      <c r="S78" s="80"/>
      <c r="T78" s="81"/>
      <c r="U78" s="81"/>
      <c r="V78" s="81"/>
      <c r="W78" s="81"/>
      <c r="X78" s="81"/>
      <c r="Y78" s="82" t="s">
        <v>11</v>
      </c>
      <c r="Z78" s="81"/>
      <c r="AA78" s="83">
        <f>IF(AA77&lt;&gt;M77,IF(AND(M76&lt;59,AA76&gt;=59,(M76+3)&lt;=AA76),AA77+1,IF(AA76&lt;66,AA77,IF(AA76&gt;69,IF(AND(AA76&lt;M76,(AA76+3)&gt;M76),AA77+1,AA77),IF(AND(AA76&lt;=69,AA76&gt;=66),IF(AND(AA76&gt;M76,(M76+3)&gt;AA76),AA77-1,AA77))))),IF(AND(M76&lt;59,AA76&gt;=59,(M76+3)&lt;=AA76),AA77+1,AA77))</f>
        <v>0</v>
      </c>
      <c r="AR78" s="54"/>
      <c r="AS78" s="36"/>
      <c r="BH78" s="34" t="str">
        <f>IF(COUNTIF(Rose!A$2:J$41,SuperCoppa!E78)=1,"META SX",IF(COUNTIF(Rose!K$2:T$41,SuperCoppa!E78)=1,"META DX","non esiste"))</f>
        <v>non esiste</v>
      </c>
      <c r="BI78" s="34" t="str">
        <f>IF(BH78="META SX",IF(COUNTIF(Rose!A$2:E$41,SuperCoppa!E78)=1,"SSX","DSX"),IF(BH78="META DX",IF(COUNTIF(Rose!K$2:O$41,SuperCoppa!E78)=1,"SDX","DDX"),"non esiste"))</f>
        <v>non esiste</v>
      </c>
      <c r="BJ78" s="34" t="str">
        <f>IF(BI78="SSX",IF(COUNTIF(Rose!A$2:A$41,E78)=1,Rose!A$1,IF(COUNTIF(Rose!B$2:B$41,E78)=1,Rose!B$1,IF(COUNTIF(Rose!C$2:C$41,E78)=1,Rose!C$1,IF(COUNTIF(Rose!D$2:D$41,E78)=1,Rose!D$1,Rose!E$1)))),IF(BI78="DSX",IF(COUNTIF(Rose!F$2:F$41,E78)=1,Rose!F$1,IF(COUNTIF(Rose!G$2:G$41,E78)=1,Rose!G$1,IF(COUNTIF(Rose!H$2:H$41,E78)=1,Rose!H$1,IF(COUNTIF(Rose!I$2:I$41,E78)=1,Rose!I$1,Rose!J$1)))),IF(BI78="SDX",IF(COUNTIF(Rose!K$2:K$41,E78)=1,Rose!K$1,IF(COUNTIF(Rose!L$2:L$41,E78)=1,Rose!L$1,IF(COUNTIF(Rose!M$2:M$41,E78)=1,Rose!M$1,IF(COUNTIF(Rose!N$2:N$41,E78)=1,Rose!N$1,Rose!O$1)))),IF(COUNTIF(Rose!P$2:P$41,E78)=1,Rose!P$1,IF(COUNTIF(Rose!Q$2:Q$41,E78)=1,Rose!Q$1,IF(COUNTIF(Rose!R$2:R$41,E78)=1,Rose!R$1,IF(COUNTIF(Rose!S$2:S$41,E78)=1,Rose!S$1,Rose!T$1)))))))</f>
        <v>Verona</v>
      </c>
      <c r="BK78" s="34"/>
      <c r="BL78" s="34"/>
      <c r="BM78" s="34" t="str">
        <f>IF(COUNTIF(Rose!A$2:J$41,SuperCoppa!S78)=1,"META SX",IF(COUNTIF(Rose!K$2:T$41,SuperCoppa!S78)=1,"META DX","non esiste"))</f>
        <v>non esiste</v>
      </c>
      <c r="BN78" s="34" t="str">
        <f>IF(BM78="META SX",IF(COUNTIF(Rose!A$2:E$41,SuperCoppa!S78)=1,"SSX","DSX"),IF(BM78="META DX",IF(COUNTIF(Rose!K$2:O$41,SuperCoppa!S78)=1,"SDX","DDX"),"non esiste"))</f>
        <v>non esiste</v>
      </c>
      <c r="BO78" s="34" t="str">
        <f>IF(BN78="SSX",IF(COUNTIF(Rose!A$2:A$41,S78)=1,Rose!A$1,IF(COUNTIF(Rose!B$2:B$41,S78)=1,Rose!B$1,IF(COUNTIF(Rose!C$2:C$41,S78)=1,Rose!C$1,IF(COUNTIF(Rose!D$2:D$41,S78)=1,Rose!D$1,Rose!E$1)))),IF(BN78="DSX",IF(COUNTIF(Rose!F$2:F$41,S78)=1,Rose!F$1,IF(COUNTIF(Rose!G$2:G$41,S78)=1,Rose!G$1,IF(COUNTIF(Rose!H$2:H$41,S78)=1,Rose!H$1,IF(COUNTIF(Rose!I$2:I$41,S78)=1,Rose!I$1,Rose!J$1)))),IF(BN78="SDX",IF(COUNTIF(Rose!K$2:K$41,S78)=1,Rose!K$1,IF(COUNTIF(Rose!L$2:L$41,S78)=1,Rose!L$1,IF(COUNTIF(Rose!M$2:M$41,S78)=1,Rose!M$1,IF(COUNTIF(Rose!N$2:N$41,S78)=1,Rose!N$1,Rose!O$1)))),IF(COUNTIF(Rose!P$2:P$41,S78)=1,Rose!P$1,IF(COUNTIF(Rose!Q$2:Q$41,S78)=1,Rose!Q$1,IF(COUNTIF(Rose!R$2:R$41,S78)=1,Rose!R$1,IF(COUNTIF(Rose!S$2:S$41,S78)=1,Rose!S$1,Rose!T$1)))))))</f>
        <v>Verona</v>
      </c>
    </row>
    <row r="79" spans="1:67" ht="13.5" thickBot="1">
      <c r="A79" s="85"/>
      <c r="B79" s="85"/>
      <c r="C79" s="86"/>
      <c r="D79" s="86"/>
      <c r="E79" s="85"/>
      <c r="F79" s="85"/>
      <c r="G79" s="85"/>
      <c r="H79" s="85"/>
      <c r="I79" s="85"/>
      <c r="J79" s="85"/>
      <c r="K79" s="85"/>
      <c r="L79" s="85"/>
      <c r="M79" s="85"/>
      <c r="N79" s="87"/>
      <c r="O79" s="85"/>
      <c r="P79" s="85"/>
      <c r="Q79" s="86"/>
      <c r="R79" s="86"/>
      <c r="S79" s="85"/>
      <c r="T79" s="87"/>
      <c r="U79" s="87"/>
      <c r="V79" s="87"/>
      <c r="W79" s="87"/>
      <c r="X79" s="87"/>
      <c r="Y79" s="87"/>
      <c r="Z79" s="87"/>
      <c r="AA79" s="87"/>
      <c r="AR79" s="54"/>
      <c r="AS79" s="36"/>
      <c r="BH79" s="34" t="str">
        <f>IF(COUNTIF(Rose!A$2:J$41,SuperCoppa!E79)=1,"META SX",IF(COUNTIF(Rose!K$2:T$41,SuperCoppa!E79)=1,"META DX","non esiste"))</f>
        <v>non esiste</v>
      </c>
      <c r="BI79" s="34" t="str">
        <f>IF(BH79="META SX",IF(COUNTIF(Rose!A$2:E$41,SuperCoppa!E79)=1,"SSX","DSX"),IF(BH79="META DX",IF(COUNTIF(Rose!K$2:O$41,SuperCoppa!E79)=1,"SDX","DDX"),"non esiste"))</f>
        <v>non esiste</v>
      </c>
      <c r="BJ79" s="34" t="str">
        <f>IF(BI79="SSX",IF(COUNTIF(Rose!A$2:A$41,E79)=1,Rose!A$1,IF(COUNTIF(Rose!B$2:B$41,E79)=1,Rose!B$1,IF(COUNTIF(Rose!C$2:C$41,E79)=1,Rose!C$1,IF(COUNTIF(Rose!D$2:D$41,E79)=1,Rose!D$1,Rose!E$1)))),IF(BI79="DSX",IF(COUNTIF(Rose!F$2:F$41,E79)=1,Rose!F$1,IF(COUNTIF(Rose!G$2:G$41,E79)=1,Rose!G$1,IF(COUNTIF(Rose!H$2:H$41,E79)=1,Rose!H$1,IF(COUNTIF(Rose!I$2:I$41,E79)=1,Rose!I$1,Rose!J$1)))),IF(BI79="SDX",IF(COUNTIF(Rose!K$2:K$41,E79)=1,Rose!K$1,IF(COUNTIF(Rose!L$2:L$41,E79)=1,Rose!L$1,IF(COUNTIF(Rose!M$2:M$41,E79)=1,Rose!M$1,IF(COUNTIF(Rose!N$2:N$41,E79)=1,Rose!N$1,Rose!O$1)))),IF(COUNTIF(Rose!P$2:P$41,E79)=1,Rose!P$1,IF(COUNTIF(Rose!Q$2:Q$41,E79)=1,Rose!Q$1,IF(COUNTIF(Rose!R$2:R$41,E79)=1,Rose!R$1,IF(COUNTIF(Rose!S$2:S$41,E79)=1,Rose!S$1,Rose!T$1)))))))</f>
        <v>Verona</v>
      </c>
      <c r="BK79" s="34"/>
      <c r="BL79" s="34"/>
      <c r="BM79" s="34" t="str">
        <f>IF(COUNTIF(Rose!A$2:J$41,SuperCoppa!S79)=1,"META SX",IF(COUNTIF(Rose!K$2:T$41,SuperCoppa!S79)=1,"META DX","non esiste"))</f>
        <v>non esiste</v>
      </c>
      <c r="BN79" s="34" t="str">
        <f>IF(BM79="META SX",IF(COUNTIF(Rose!A$2:E$41,SuperCoppa!S79)=1,"SSX","DSX"),IF(BM79="META DX",IF(COUNTIF(Rose!K$2:O$41,SuperCoppa!S79)=1,"SDX","DDX"),"non esiste"))</f>
        <v>non esiste</v>
      </c>
      <c r="BO79" s="34" t="str">
        <f>IF(BN79="SSX",IF(COUNTIF(Rose!A$2:A$41,S79)=1,Rose!A$1,IF(COUNTIF(Rose!B$2:B$41,S79)=1,Rose!B$1,IF(COUNTIF(Rose!C$2:C$41,S79)=1,Rose!C$1,IF(COUNTIF(Rose!D$2:D$41,S79)=1,Rose!D$1,Rose!E$1)))),IF(BN79="DSX",IF(COUNTIF(Rose!F$2:F$41,S79)=1,Rose!F$1,IF(COUNTIF(Rose!G$2:G$41,S79)=1,Rose!G$1,IF(COUNTIF(Rose!H$2:H$41,S79)=1,Rose!H$1,IF(COUNTIF(Rose!I$2:I$41,S79)=1,Rose!I$1,Rose!J$1)))),IF(BN79="SDX",IF(COUNTIF(Rose!K$2:K$41,S79)=1,Rose!K$1,IF(COUNTIF(Rose!L$2:L$41,S79)=1,Rose!L$1,IF(COUNTIF(Rose!M$2:M$41,S79)=1,Rose!M$1,IF(COUNTIF(Rose!N$2:N$41,S79)=1,Rose!N$1,Rose!O$1)))),IF(COUNTIF(Rose!P$2:P$41,S79)=1,Rose!P$1,IF(COUNTIF(Rose!Q$2:Q$41,S79)=1,Rose!Q$1,IF(COUNTIF(Rose!R$2:R$41,S79)=1,Rose!R$1,IF(COUNTIF(Rose!S$2:S$41,S79)=1,Rose!S$1,Rose!T$1)))))))</f>
        <v>Verona</v>
      </c>
    </row>
    <row r="80" spans="1:67" ht="20.25" customHeight="1">
      <c r="A80" s="7"/>
      <c r="B80" s="7"/>
      <c r="C80" s="59"/>
      <c r="D80" s="59"/>
      <c r="E80" s="126"/>
      <c r="F80" s="127"/>
      <c r="G80" s="127"/>
      <c r="H80" s="127"/>
      <c r="I80" s="127"/>
      <c r="J80" s="127"/>
      <c r="K80" s="127"/>
      <c r="L80" s="127"/>
      <c r="M80" s="128"/>
      <c r="N80" s="7"/>
      <c r="O80" s="7"/>
      <c r="P80" s="7"/>
      <c r="Q80" s="59"/>
      <c r="R80" s="59"/>
      <c r="S80" s="126"/>
      <c r="T80" s="127"/>
      <c r="U80" s="127"/>
      <c r="V80" s="127"/>
      <c r="W80" s="127"/>
      <c r="X80" s="127"/>
      <c r="Y80" s="127"/>
      <c r="Z80" s="127"/>
      <c r="AA80" s="128"/>
      <c r="AR80" s="4"/>
      <c r="AS80" s="36"/>
      <c r="BH80" s="34" t="str">
        <f>IF(COUNTIF(Rose!A$2:J$41,SuperCoppa!#REF!)=1,"META SX",IF(COUNTIF(Rose!K$2:T$41,SuperCoppa!#REF!)=1,"META DX","non esiste"))</f>
        <v>non esiste</v>
      </c>
      <c r="BI80" s="34" t="str">
        <f>IF(BH80="META SX",IF(COUNTIF(Rose!A$2:E$41,SuperCoppa!#REF!)=1,"SSX","DSX"),IF(BH80="META DX",IF(COUNTIF(Rose!K$2:O$41,SuperCoppa!#REF!)=1,"SDX","DDX"),"non esiste"))</f>
        <v>non esiste</v>
      </c>
      <c r="BJ80" s="34" t="str">
        <f>IF(BI80="SSX",IF(COUNTIF(Rose!A$2:A$41,#REF!)=1,Rose!A$1,IF(COUNTIF(Rose!B$2:B$41,#REF!)=1,Rose!B$1,IF(COUNTIF(Rose!C$2:C$41,#REF!)=1,Rose!C$1,IF(COUNTIF(Rose!D$2:D$41,#REF!)=1,Rose!D$1,Rose!E$1)))),IF(BI80="DSX",IF(COUNTIF(Rose!F$2:F$41,#REF!)=1,Rose!F$1,IF(COUNTIF(Rose!G$2:G$41,#REF!)=1,Rose!G$1,IF(COUNTIF(Rose!H$2:H$41,#REF!)=1,Rose!H$1,IF(COUNTIF(Rose!I$2:I$41,#REF!)=1,Rose!I$1,Rose!J$1)))),IF(BI80="SDX",IF(COUNTIF(Rose!K$2:K$41,#REF!)=1,Rose!K$1,IF(COUNTIF(Rose!L$2:L$41,#REF!)=1,Rose!L$1,IF(COUNTIF(Rose!M$2:M$41,#REF!)=1,Rose!M$1,IF(COUNTIF(Rose!N$2:N$41,#REF!)=1,Rose!N$1,Rose!O$1)))),IF(COUNTIF(Rose!P$2:P$41,#REF!)=1,Rose!P$1,IF(COUNTIF(Rose!Q$2:Q$41,#REF!)=1,Rose!Q$1,IF(COUNTIF(Rose!R$2:R$41,#REF!)=1,Rose!R$1,IF(COUNTIF(Rose!S$2:S$41,#REF!)=1,Rose!S$1,Rose!T$1)))))))</f>
        <v>Verona</v>
      </c>
      <c r="BK80" s="34"/>
      <c r="BL80" s="34"/>
      <c r="BM80" s="34" t="str">
        <f>IF(COUNTIF(Rose!A$2:J$41,SuperCoppa!#REF!)=1,"META SX",IF(COUNTIF(Rose!K$2:T$41,SuperCoppa!#REF!)=1,"META DX","non esiste"))</f>
        <v>non esiste</v>
      </c>
      <c r="BN80" s="34" t="str">
        <f>IF(BM80="META SX",IF(COUNTIF(Rose!A$2:E$41,SuperCoppa!#REF!)=1,"SSX","DSX"),IF(BM80="META DX",IF(COUNTIF(Rose!K$2:O$41,SuperCoppa!#REF!)=1,"SDX","DDX"),"non esiste"))</f>
        <v>non esiste</v>
      </c>
      <c r="BO80" s="34" t="str">
        <f>IF(BN80="SSX",IF(COUNTIF(Rose!A$2:A$41,#REF!)=1,Rose!A$1,IF(COUNTIF(Rose!B$2:B$41,#REF!)=1,Rose!B$1,IF(COUNTIF(Rose!C$2:C$41,#REF!)=1,Rose!C$1,IF(COUNTIF(Rose!D$2:D$41,#REF!)=1,Rose!D$1,Rose!E$1)))),IF(BN80="DSX",IF(COUNTIF(Rose!F$2:F$41,#REF!)=1,Rose!F$1,IF(COUNTIF(Rose!G$2:G$41,#REF!)=1,Rose!G$1,IF(COUNTIF(Rose!H$2:H$41,#REF!)=1,Rose!H$1,IF(COUNTIF(Rose!I$2:I$41,#REF!)=1,Rose!I$1,Rose!J$1)))),IF(BN80="SDX",IF(COUNTIF(Rose!K$2:K$41,#REF!)=1,Rose!K$1,IF(COUNTIF(Rose!L$2:L$41,#REF!)=1,Rose!L$1,IF(COUNTIF(Rose!M$2:M$41,#REF!)=1,Rose!M$1,IF(COUNTIF(Rose!N$2:N$41,#REF!)=1,Rose!N$1,Rose!O$1)))),IF(COUNTIF(Rose!P$2:P$41,#REF!)=1,Rose!P$1,IF(COUNTIF(Rose!Q$2:Q$41,#REF!)=1,Rose!Q$1,IF(COUNTIF(Rose!R$2:R$41,#REF!)=1,Rose!R$1,IF(COUNTIF(Rose!S$2:S$41,#REF!)=1,Rose!S$1,Rose!T$1)))))))</f>
        <v>Verona</v>
      </c>
    </row>
    <row r="81" spans="1:67" ht="25.5" customHeight="1">
      <c r="A81" s="25"/>
      <c r="B81" s="25" t="s">
        <v>67</v>
      </c>
      <c r="C81" s="25"/>
      <c r="D81" s="25"/>
      <c r="E81" s="69"/>
      <c r="F81" s="68" t="s">
        <v>1</v>
      </c>
      <c r="G81" s="68" t="s">
        <v>10</v>
      </c>
      <c r="H81" s="68" t="s">
        <v>2</v>
      </c>
      <c r="I81" s="68" t="s">
        <v>3</v>
      </c>
      <c r="J81" s="68" t="s">
        <v>6</v>
      </c>
      <c r="K81" s="68" t="s">
        <v>4</v>
      </c>
      <c r="L81" s="68" t="s">
        <v>5</v>
      </c>
      <c r="M81" s="70" t="s">
        <v>9</v>
      </c>
      <c r="N81" s="50"/>
      <c r="O81" s="25"/>
      <c r="P81" s="25" t="s">
        <v>67</v>
      </c>
      <c r="Q81" s="25"/>
      <c r="R81" s="25"/>
      <c r="S81" s="69"/>
      <c r="T81" s="68" t="s">
        <v>1</v>
      </c>
      <c r="U81" s="68" t="s">
        <v>10</v>
      </c>
      <c r="V81" s="68" t="s">
        <v>2</v>
      </c>
      <c r="W81" s="68" t="s">
        <v>3</v>
      </c>
      <c r="X81" s="68" t="s">
        <v>6</v>
      </c>
      <c r="Y81" s="68" t="s">
        <v>4</v>
      </c>
      <c r="Z81" s="68" t="s">
        <v>5</v>
      </c>
      <c r="AA81" s="70" t="s">
        <v>9</v>
      </c>
      <c r="AR81" s="4"/>
      <c r="AS81" s="36"/>
      <c r="BH81" s="34" t="str">
        <f>IF(COUNTIF(Rose!A$2:J$41,SuperCoppa!E80)=1,"META SX",IF(COUNTIF(Rose!K$2:T$41,SuperCoppa!E80)=1,"META DX","non esiste"))</f>
        <v>non esiste</v>
      </c>
      <c r="BI81" s="34" t="str">
        <f>IF(BH81="META SX",IF(COUNTIF(Rose!A$2:E$41,SuperCoppa!E80)=1,"SSX","DSX"),IF(BH81="META DX",IF(COUNTIF(Rose!K$2:O$41,SuperCoppa!E80)=1,"SDX","DDX"),"non esiste"))</f>
        <v>non esiste</v>
      </c>
      <c r="BJ81" s="34" t="str">
        <f>IF(BI81="SSX",IF(COUNTIF(Rose!A$2:A$41,E80)=1,Rose!A$1,IF(COUNTIF(Rose!B$2:B$41,E80)=1,Rose!B$1,IF(COUNTIF(Rose!C$2:C$41,E80)=1,Rose!C$1,IF(COUNTIF(Rose!D$2:D$41,E80)=1,Rose!D$1,Rose!E$1)))),IF(BI81="DSX",IF(COUNTIF(Rose!F$2:F$41,E80)=1,Rose!F$1,IF(COUNTIF(Rose!G$2:G$41,E80)=1,Rose!G$1,IF(COUNTIF(Rose!H$2:H$41,E80)=1,Rose!H$1,IF(COUNTIF(Rose!I$2:I$41,E80)=1,Rose!I$1,Rose!J$1)))),IF(BI81="SDX",IF(COUNTIF(Rose!K$2:K$41,E80)=1,Rose!K$1,IF(COUNTIF(Rose!L$2:L$41,E80)=1,Rose!L$1,IF(COUNTIF(Rose!M$2:M$41,E80)=1,Rose!M$1,IF(COUNTIF(Rose!N$2:N$41,E80)=1,Rose!N$1,Rose!O$1)))),IF(COUNTIF(Rose!P$2:P$41,E80)=1,Rose!P$1,IF(COUNTIF(Rose!Q$2:Q$41,E80)=1,Rose!Q$1,IF(COUNTIF(Rose!R$2:R$41,E80)=1,Rose!R$1,IF(COUNTIF(Rose!S$2:S$41,E80)=1,Rose!S$1,Rose!T$1)))))))</f>
        <v>Verona</v>
      </c>
      <c r="BK81" s="34"/>
      <c r="BL81" s="34"/>
      <c r="BM81" s="34" t="str">
        <f>IF(COUNTIF(Rose!A$2:J$41,SuperCoppa!S80)=1,"META SX",IF(COUNTIF(Rose!K$2:T$41,SuperCoppa!S80)=1,"META DX","non esiste"))</f>
        <v>non esiste</v>
      </c>
      <c r="BN81" s="34" t="str">
        <f>IF(BM81="META SX",IF(COUNTIF(Rose!A$2:E$41,SuperCoppa!S80)=1,"SSX","DSX"),IF(BM81="META DX",IF(COUNTIF(Rose!K$2:O$41,SuperCoppa!S80)=1,"SDX","DDX"),"non esiste"))</f>
        <v>non esiste</v>
      </c>
      <c r="BO81" s="34" t="str">
        <f>IF(BN81="SSX",IF(COUNTIF(Rose!A$2:A$41,S80)=1,Rose!A$1,IF(COUNTIF(Rose!B$2:B$41,S80)=1,Rose!B$1,IF(COUNTIF(Rose!C$2:C$41,S80)=1,Rose!C$1,IF(COUNTIF(Rose!D$2:D$41,S80)=1,Rose!D$1,Rose!E$1)))),IF(BN81="DSX",IF(COUNTIF(Rose!F$2:F$41,S80)=1,Rose!F$1,IF(COUNTIF(Rose!G$2:G$41,S80)=1,Rose!G$1,IF(COUNTIF(Rose!H$2:H$41,S80)=1,Rose!H$1,IF(COUNTIF(Rose!I$2:I$41,S80)=1,Rose!I$1,Rose!J$1)))),IF(BN81="SDX",IF(COUNTIF(Rose!K$2:K$41,S80)=1,Rose!K$1,IF(COUNTIF(Rose!L$2:L$41,S80)=1,Rose!L$1,IF(COUNTIF(Rose!M$2:M$41,S80)=1,Rose!M$1,IF(COUNTIF(Rose!N$2:N$41,S80)=1,Rose!N$1,Rose!O$1)))),IF(COUNTIF(Rose!P$2:P$41,S80)=1,Rose!P$1,IF(COUNTIF(Rose!Q$2:Q$41,S80)=1,Rose!Q$1,IF(COUNTIF(Rose!R$2:R$41,S80)=1,Rose!R$1,IF(COUNTIF(Rose!S$2:S$41,S80)=1,Rose!S$1,Rose!T$1)))))))</f>
        <v>Verona</v>
      </c>
    </row>
    <row r="82" spans="1:67" ht="15">
      <c r="A82" s="26">
        <f aca="true" t="shared" si="33" ref="A82:A92">IF(COUNTIF(AG$3:AG$6,E$80)=1,IF(E$80=AS$2,COUNTIF(AS$3:AS$32,E82),IF(E$80=AS$33,COUNTIF(AS$34:AS$62,E82),IF(E$80=AS$63,COUNTIF(AS$64:AS$92,E82),COUNTIF(AS$94:AS$122,E82)))),IF(E$80=AS$123,COUNTIF(AS$124:AS$152,E82),IF(E$80=AS$153,COUNTIF(AS$154:AS$182,E82),IF(E$80=AS$183,COUNTIF(AS$184:AS$212,E82),COUNTIF(AS$214:AS$242,E82)))))</f>
        <v>0</v>
      </c>
      <c r="B82" s="110"/>
      <c r="C82" s="26" t="e">
        <f aca="true" t="shared" si="34" ref="C82:C92">IF(COUNTIF(AG$3:AG$6,E$80)=1,IF(AND(E$80=AS$2,COUNTIF(AS$3:AS$32,E82)=1),LOOKUP(E82,AS$3:AS$32,AR$3:AR$32),IF(AND(E$80=AS$33,COUNTIF(AS$34:AS$62,E82)=1),LOOKUP(E82,AS$34:AS$62,AR$34:AR$62),IF(AND(E$80=AS$63,COUNTIF(AS$64:AS$92,E82)=1),LOOKUP(E82,AS$64:AS$92,AR$64:AR$92),LOOKUP(E82,AS$94:AS$122,AR$94:AR$122)))),IF(AND(E$80=AS$123,COUNTIF(AS$124:AS$152,E82)=1),LOOKUP(E82,AS$124:AS$152,AR$124:AR$152),IF(AND(E$80=AS$153,COUNTIF(AS$154:AS$182,E82)=1),LOOKUP(E82,AS$154:AS$182,AR$154:AR$182),IF(AND(E$80=AS$183,COUNTIF(AS$184:AS$212,E82)=1),LOOKUP(E82,AS$184:AS$212,AR$184:AR$212),LOOKUP(E82,AS$214:AS$242,AR$214:AR$242)))))</f>
        <v>#N/A</v>
      </c>
      <c r="D82" s="26" t="str">
        <f aca="true" t="shared" si="35" ref="D82:D92">BJ82</f>
        <v>Verona</v>
      </c>
      <c r="E82" s="71"/>
      <c r="F82" s="67">
        <f>IF('Inserisci Voti'!D65="","",'Inserisci Voti'!D65)</f>
      </c>
      <c r="G82" s="67">
        <f>IF('Inserisci Voti'!E65="","",'Inserisci Voti'!E65)</f>
      </c>
      <c r="H82" s="67">
        <f>IF('Inserisci Voti'!F65="","",'Inserisci Voti'!F65)</f>
      </c>
      <c r="I82" s="67">
        <f>IF('Inserisci Voti'!G65="","",'Inserisci Voti'!G65)</f>
      </c>
      <c r="J82" s="67">
        <f>IF('Inserisci Voti'!H65="","",'Inserisci Voti'!H65)</f>
      </c>
      <c r="K82" s="67">
        <f>IF('Inserisci Voti'!I65="","",'Inserisci Voti'!I65)</f>
      </c>
      <c r="L82" s="67">
        <f>IF('Inserisci Voti'!J65="","",'Inserisci Voti'!J65)</f>
      </c>
      <c r="M82" s="72">
        <f>IF('Inserisci Voti'!K65="","",'Inserisci Voti'!K65)</f>
        <v>0</v>
      </c>
      <c r="N82" s="50"/>
      <c r="O82" s="26">
        <f aca="true" t="shared" si="36" ref="O82:O92">IF(COUNTIF(AH$3:AH$6,S$80)=0,IF(S$80=AS$2,COUNTIF(AS$3:AS$32,S82),IF(S$80=AS$33,COUNTIF(AS$34:AS$62,S82),IF(S$80=AS$63,COUNTIF(AS$64:AS$92,S82),COUNTIF(AS$94:AS$122,S82)))),IF(S$80=AS$123,COUNTIF(AS$124:AS$152,S82),IF(S$80=AS$153,COUNTIF(AS$154:AS$182,S82),IF(S$80=AS$183,COUNTIF(AS$184:AS$212,S82),COUNTIF(AS$214:AS$242,S82)))))</f>
        <v>0</v>
      </c>
      <c r="P82" s="110"/>
      <c r="Q82" s="26" t="e">
        <f aca="true" t="shared" si="37" ref="Q82:Q92">IF(COUNTIF(AH$3:AH$6,S$80)=0,IF(AND(S$80=AS$2,COUNTIF(AS$3:AS$32,S82)=1),LOOKUP(S82,AS$3:AS$32,AR$3:AR$32),IF(AND(S$80=AS$33,COUNTIF(AS$34:AS$62,S82)=1),LOOKUP(S82,AS$34:AS$62,AR$34:AR$62),IF(AND(S$80=AS$63,COUNTIF(AS$64:AS$92,S82)=1),LOOKUP(S82,AS$64:AS$92,AR$64:AR$92),LOOKUP(S82,AS$94:AS$122,AR$94:AR$122)))),IF(AND(S$80=AS$123,COUNTIF(AS$124:AS$152,S82)=1),LOOKUP(S82,AS$124:AS$152,AR$124:AR$152),IF(AND(S$80=AS$153,COUNTIF(AS$154:AS$182,S82)=1),LOOKUP(S82,AS$154:AS$182,AR$154:AR$182),IF(AND(S$80=AS$183,COUNTIF(AS$184:AS$212,S82)=1),LOOKUP(S82,AS$184:AS$212,AR$184:AR$212),LOOKUP(S82,AS$214:AS$242,AR$214:AR$242)))))</f>
        <v>#N/A</v>
      </c>
      <c r="R82" s="26" t="str">
        <f aca="true" t="shared" si="38" ref="R82:R92">BO82</f>
        <v>Verona</v>
      </c>
      <c r="S82" s="71"/>
      <c r="T82" s="98">
        <f>IF('Inserisci Voti'!D149="","",'Inserisci Voti'!D149)</f>
      </c>
      <c r="U82" s="67">
        <f>IF('Inserisci Voti'!E149="","",'Inserisci Voti'!E149)</f>
      </c>
      <c r="V82" s="67">
        <f>IF('Inserisci Voti'!F149="","",'Inserisci Voti'!F149)</f>
      </c>
      <c r="W82" s="67">
        <f>IF('Inserisci Voti'!G149="","",'Inserisci Voti'!G149)</f>
      </c>
      <c r="X82" s="67">
        <f>IF('Inserisci Voti'!H149="","",'Inserisci Voti'!H149)</f>
      </c>
      <c r="Y82" s="67">
        <f>IF('Inserisci Voti'!I149="","",'Inserisci Voti'!I149)</f>
      </c>
      <c r="Z82" s="67">
        <f>IF('Inserisci Voti'!J149="","",'Inserisci Voti'!J149)</f>
      </c>
      <c r="AA82" s="72">
        <f>IF('Inserisci Voti'!K149="","",'Inserisci Voti'!K149)</f>
        <v>0</v>
      </c>
      <c r="AR82" s="54"/>
      <c r="AS82" s="36"/>
      <c r="BH82" t="str">
        <f>IF(COUNTIF(Rose!A$2:J$41,SuperCoppa!E82)=1,"META SX",IF(COUNTIF(Rose!K$2:T$41,SuperCoppa!E82)=1,"META DX","non esiste"))</f>
        <v>non esiste</v>
      </c>
      <c r="BI82" t="str">
        <f>IF(BH82="META SX",IF(COUNTIF(Rose!A$2:E$41,SuperCoppa!E82)=1,"SSX","DSX"),IF(BH82="META DX",IF(COUNTIF(Rose!K$2:O$41,SuperCoppa!E82)=1,"SDX","DDX"),"non esiste"))</f>
        <v>non esiste</v>
      </c>
      <c r="BJ82" t="str">
        <f>IF(BI82="SSX",IF(COUNTIF(Rose!A$2:A$41,E82)=1,Rose!A$1,IF(COUNTIF(Rose!B$2:B$41,E82)=1,Rose!B$1,IF(COUNTIF(Rose!C$2:C$41,E82)=1,Rose!C$1,IF(COUNTIF(Rose!D$2:D$41,E82)=1,Rose!D$1,Rose!E$1)))),IF(BI82="DSX",IF(COUNTIF(Rose!F$2:F$41,E82)=1,Rose!F$1,IF(COUNTIF(Rose!G$2:G$41,E82)=1,Rose!G$1,IF(COUNTIF(Rose!H$2:H$41,E82)=1,Rose!H$1,IF(COUNTIF(Rose!I$2:I$41,E82)=1,Rose!I$1,Rose!J$1)))),IF(BI82="SDX",IF(COUNTIF(Rose!K$2:K$41,E82)=1,Rose!K$1,IF(COUNTIF(Rose!L$2:L$41,E82)=1,Rose!L$1,IF(COUNTIF(Rose!M$2:M$41,E82)=1,Rose!M$1,IF(COUNTIF(Rose!N$2:N$41,E82)=1,Rose!N$1,Rose!O$1)))),IF(COUNTIF(Rose!P$2:P$41,E82)=1,Rose!P$1,IF(COUNTIF(Rose!Q$2:Q$41,E82)=1,Rose!Q$1,IF(COUNTIF(Rose!R$2:R$41,E82)=1,Rose!R$1,IF(COUNTIF(Rose!S$2:S$41,E82)=1,Rose!S$1,Rose!T$1)))))))</f>
        <v>Verona</v>
      </c>
      <c r="BM82" t="str">
        <f>IF(COUNTIF(Rose!A$2:J$41,SuperCoppa!S82)=1,"META SX",IF(COUNTIF(Rose!K$2:T$41,SuperCoppa!S82)=1,"META DX","non esiste"))</f>
        <v>non esiste</v>
      </c>
      <c r="BN82" t="str">
        <f>IF(BM82="META SX",IF(COUNTIF(Rose!A$2:E$41,SuperCoppa!S82)=1,"SSX","DSX"),IF(BM82="META DX",IF(COUNTIF(Rose!K$2:O$41,SuperCoppa!S82)=1,"SDX","DDX"),"non esiste"))</f>
        <v>non esiste</v>
      </c>
      <c r="BO82" t="str">
        <f>IF(BN82="SSX",IF(COUNTIF(Rose!A$2:A$41,S82)=1,Rose!A$1,IF(COUNTIF(Rose!B$2:B$41,S82)=1,Rose!B$1,IF(COUNTIF(Rose!C$2:C$41,S82)=1,Rose!C$1,IF(COUNTIF(Rose!D$2:D$41,S82)=1,Rose!D$1,Rose!E$1)))),IF(BN82="DSX",IF(COUNTIF(Rose!F$2:F$41,S82)=1,Rose!F$1,IF(COUNTIF(Rose!G$2:G$41,S82)=1,Rose!G$1,IF(COUNTIF(Rose!H$2:H$41,S82)=1,Rose!H$1,IF(COUNTIF(Rose!I$2:I$41,S82)=1,Rose!I$1,Rose!J$1)))),IF(BN82="SDX",IF(COUNTIF(Rose!K$2:K$41,S82)=1,Rose!K$1,IF(COUNTIF(Rose!L$2:L$41,S82)=1,Rose!L$1,IF(COUNTIF(Rose!M$2:M$41,S82)=1,Rose!M$1,IF(COUNTIF(Rose!N$2:N$41,S82)=1,Rose!N$1,Rose!O$1)))),IF(COUNTIF(Rose!P$2:P$41,S82)=1,Rose!P$1,IF(COUNTIF(Rose!Q$2:Q$41,S82)=1,Rose!Q$1,IF(COUNTIF(Rose!R$2:R$41,S82)=1,Rose!R$1,IF(COUNTIF(Rose!S$2:S$41,S82)=1,Rose!S$1,Rose!T$1)))))))</f>
        <v>Verona</v>
      </c>
    </row>
    <row r="83" spans="1:67" ht="15">
      <c r="A83" s="26">
        <f t="shared" si="33"/>
        <v>0</v>
      </c>
      <c r="B83" s="110"/>
      <c r="C83" s="26" t="e">
        <f t="shared" si="34"/>
        <v>#N/A</v>
      </c>
      <c r="D83" s="26" t="str">
        <f t="shared" si="35"/>
        <v>Verona</v>
      </c>
      <c r="E83" s="71"/>
      <c r="F83" s="67">
        <f>IF('Inserisci Voti'!D66="","",'Inserisci Voti'!D66)</f>
      </c>
      <c r="G83" s="67">
        <f>IF('Inserisci Voti'!E66="","",'Inserisci Voti'!E66)</f>
      </c>
      <c r="H83" s="67">
        <f>IF('Inserisci Voti'!F66="","",'Inserisci Voti'!F66)</f>
      </c>
      <c r="I83" s="67">
        <f>IF('Inserisci Voti'!G66="","",'Inserisci Voti'!G66)</f>
      </c>
      <c r="J83" s="67">
        <f>IF('Inserisci Voti'!H66="","",'Inserisci Voti'!H66)</f>
      </c>
      <c r="K83" s="67">
        <f>IF('Inserisci Voti'!I66="","",'Inserisci Voti'!I66)</f>
      </c>
      <c r="L83" s="67">
        <f>IF('Inserisci Voti'!J66="","",'Inserisci Voti'!J66)</f>
      </c>
      <c r="M83" s="72">
        <f>IF('Inserisci Voti'!K66="","",'Inserisci Voti'!K66)</f>
        <v>0</v>
      </c>
      <c r="N83" s="50"/>
      <c r="O83" s="26">
        <f t="shared" si="36"/>
        <v>0</v>
      </c>
      <c r="P83" s="110"/>
      <c r="Q83" s="26" t="e">
        <f t="shared" si="37"/>
        <v>#N/A</v>
      </c>
      <c r="R83" s="26" t="str">
        <f t="shared" si="38"/>
        <v>Verona</v>
      </c>
      <c r="S83" s="71"/>
      <c r="T83" s="98">
        <f>IF('Inserisci Voti'!D150="","",'Inserisci Voti'!D150)</f>
      </c>
      <c r="U83" s="67">
        <f>IF('Inserisci Voti'!E150="","",'Inserisci Voti'!E150)</f>
      </c>
      <c r="V83" s="67">
        <f>IF('Inserisci Voti'!F150="","",'Inserisci Voti'!F150)</f>
      </c>
      <c r="W83" s="67">
        <f>IF('Inserisci Voti'!G150="","",'Inserisci Voti'!G150)</f>
      </c>
      <c r="X83" s="67">
        <f>IF('Inserisci Voti'!H150="","",'Inserisci Voti'!H150)</f>
      </c>
      <c r="Y83" s="67">
        <f>IF('Inserisci Voti'!I150="","",'Inserisci Voti'!I150)</f>
      </c>
      <c r="Z83" s="67">
        <f>IF('Inserisci Voti'!J150="","",'Inserisci Voti'!J150)</f>
      </c>
      <c r="AA83" s="72">
        <f>IF('Inserisci Voti'!K150="","",'Inserisci Voti'!K150)</f>
        <v>0</v>
      </c>
      <c r="AR83" s="4"/>
      <c r="AS83" s="36"/>
      <c r="BH83" t="str">
        <f>IF(COUNTIF(Rose!A$2:J$41,SuperCoppa!E83)=1,"META SX",IF(COUNTIF(Rose!K$2:T$41,SuperCoppa!E83)=1,"META DX","non esiste"))</f>
        <v>non esiste</v>
      </c>
      <c r="BI83" t="str">
        <f>IF(BH83="META SX",IF(COUNTIF(Rose!A$2:E$41,SuperCoppa!E83)=1,"SSX","DSX"),IF(BH83="META DX",IF(COUNTIF(Rose!K$2:O$41,SuperCoppa!E83)=1,"SDX","DDX"),"non esiste"))</f>
        <v>non esiste</v>
      </c>
      <c r="BJ83" t="str">
        <f>IF(BI83="SSX",IF(COUNTIF(Rose!A$2:A$41,E83)=1,Rose!A$1,IF(COUNTIF(Rose!B$2:B$41,E83)=1,Rose!B$1,IF(COUNTIF(Rose!C$2:C$41,E83)=1,Rose!C$1,IF(COUNTIF(Rose!D$2:D$41,E83)=1,Rose!D$1,Rose!E$1)))),IF(BI83="DSX",IF(COUNTIF(Rose!F$2:F$41,E83)=1,Rose!F$1,IF(COUNTIF(Rose!G$2:G$41,E83)=1,Rose!G$1,IF(COUNTIF(Rose!H$2:H$41,E83)=1,Rose!H$1,IF(COUNTIF(Rose!I$2:I$41,E83)=1,Rose!I$1,Rose!J$1)))),IF(BI83="SDX",IF(COUNTIF(Rose!K$2:K$41,E83)=1,Rose!K$1,IF(COUNTIF(Rose!L$2:L$41,E83)=1,Rose!L$1,IF(COUNTIF(Rose!M$2:M$41,E83)=1,Rose!M$1,IF(COUNTIF(Rose!N$2:N$41,E83)=1,Rose!N$1,Rose!O$1)))),IF(COUNTIF(Rose!P$2:P$41,E83)=1,Rose!P$1,IF(COUNTIF(Rose!Q$2:Q$41,E83)=1,Rose!Q$1,IF(COUNTIF(Rose!R$2:R$41,E83)=1,Rose!R$1,IF(COUNTIF(Rose!S$2:S$41,E83)=1,Rose!S$1,Rose!T$1)))))))</f>
        <v>Verona</v>
      </c>
      <c r="BM83" t="str">
        <f>IF(COUNTIF(Rose!A$2:J$41,SuperCoppa!S83)=1,"META SX",IF(COUNTIF(Rose!K$2:T$41,SuperCoppa!S83)=1,"META DX","non esiste"))</f>
        <v>non esiste</v>
      </c>
      <c r="BN83" t="str">
        <f>IF(BM83="META SX",IF(COUNTIF(Rose!A$2:E$41,SuperCoppa!S83)=1,"SSX","DSX"),IF(BM83="META DX",IF(COUNTIF(Rose!K$2:O$41,SuperCoppa!S83)=1,"SDX","DDX"),"non esiste"))</f>
        <v>non esiste</v>
      </c>
      <c r="BO83" t="str">
        <f>IF(BN83="SSX",IF(COUNTIF(Rose!A$2:A$41,S83)=1,Rose!A$1,IF(COUNTIF(Rose!B$2:B$41,S83)=1,Rose!B$1,IF(COUNTIF(Rose!C$2:C$41,S83)=1,Rose!C$1,IF(COUNTIF(Rose!D$2:D$41,S83)=1,Rose!D$1,Rose!E$1)))),IF(BN83="DSX",IF(COUNTIF(Rose!F$2:F$41,S83)=1,Rose!F$1,IF(COUNTIF(Rose!G$2:G$41,S83)=1,Rose!G$1,IF(COUNTIF(Rose!H$2:H$41,S83)=1,Rose!H$1,IF(COUNTIF(Rose!I$2:I$41,S83)=1,Rose!I$1,Rose!J$1)))),IF(BN83="SDX",IF(COUNTIF(Rose!K$2:K$41,S83)=1,Rose!K$1,IF(COUNTIF(Rose!L$2:L$41,S83)=1,Rose!L$1,IF(COUNTIF(Rose!M$2:M$41,S83)=1,Rose!M$1,IF(COUNTIF(Rose!N$2:N$41,S83)=1,Rose!N$1,Rose!O$1)))),IF(COUNTIF(Rose!P$2:P$41,S83)=1,Rose!P$1,IF(COUNTIF(Rose!Q$2:Q$41,S83)=1,Rose!Q$1,IF(COUNTIF(Rose!R$2:R$41,S83)=1,Rose!R$1,IF(COUNTIF(Rose!S$2:S$41,S83)=1,Rose!S$1,Rose!T$1)))))))</f>
        <v>Verona</v>
      </c>
    </row>
    <row r="84" spans="1:67" ht="15">
      <c r="A84" s="26">
        <f t="shared" si="33"/>
        <v>0</v>
      </c>
      <c r="B84" s="110"/>
      <c r="C84" s="26" t="e">
        <f t="shared" si="34"/>
        <v>#N/A</v>
      </c>
      <c r="D84" s="26" t="str">
        <f t="shared" si="35"/>
        <v>Verona</v>
      </c>
      <c r="E84" s="71"/>
      <c r="F84" s="67">
        <f>IF('Inserisci Voti'!D67="","",'Inserisci Voti'!D67)</f>
      </c>
      <c r="G84" s="67">
        <f>IF('Inserisci Voti'!E67="","",'Inserisci Voti'!E67)</f>
      </c>
      <c r="H84" s="67">
        <f>IF('Inserisci Voti'!F67="","",'Inserisci Voti'!F67)</f>
      </c>
      <c r="I84" s="67">
        <f>IF('Inserisci Voti'!G67="","",'Inserisci Voti'!G67)</f>
      </c>
      <c r="J84" s="67">
        <f>IF('Inserisci Voti'!H67="","",'Inserisci Voti'!H67)</f>
      </c>
      <c r="K84" s="67">
        <f>IF('Inserisci Voti'!I67="","",'Inserisci Voti'!I67)</f>
      </c>
      <c r="L84" s="67">
        <f>IF('Inserisci Voti'!J67="","",'Inserisci Voti'!J67)</f>
      </c>
      <c r="M84" s="72">
        <f>IF('Inserisci Voti'!K67="","",'Inserisci Voti'!K67)</f>
        <v>0</v>
      </c>
      <c r="N84" s="50"/>
      <c r="O84" s="26">
        <f t="shared" si="36"/>
        <v>0</v>
      </c>
      <c r="P84" s="110"/>
      <c r="Q84" s="26" t="e">
        <f t="shared" si="37"/>
        <v>#N/A</v>
      </c>
      <c r="R84" s="26" t="str">
        <f t="shared" si="38"/>
        <v>Verona</v>
      </c>
      <c r="S84" s="71"/>
      <c r="T84" s="98">
        <f>IF('Inserisci Voti'!D151="","",'Inserisci Voti'!D151)</f>
      </c>
      <c r="U84" s="67">
        <f>IF('Inserisci Voti'!E151="","",'Inserisci Voti'!E151)</f>
      </c>
      <c r="V84" s="67">
        <f>IF('Inserisci Voti'!F151="","",'Inserisci Voti'!F151)</f>
      </c>
      <c r="W84" s="67">
        <f>IF('Inserisci Voti'!G151="","",'Inserisci Voti'!G151)</f>
      </c>
      <c r="X84" s="67">
        <f>IF('Inserisci Voti'!H151="","",'Inserisci Voti'!H151)</f>
      </c>
      <c r="Y84" s="67">
        <f>IF('Inserisci Voti'!I151="","",'Inserisci Voti'!I151)</f>
      </c>
      <c r="Z84" s="67">
        <f>IF('Inserisci Voti'!J151="","",'Inserisci Voti'!J151)</f>
      </c>
      <c r="AA84" s="72">
        <f>IF('Inserisci Voti'!K151="","",'Inserisci Voti'!K151)</f>
        <v>0</v>
      </c>
      <c r="AR84" s="54"/>
      <c r="AS84" s="36"/>
      <c r="BH84" t="str">
        <f>IF(COUNTIF(Rose!A$2:J$41,SuperCoppa!E84)=1,"META SX",IF(COUNTIF(Rose!K$2:T$41,SuperCoppa!E84)=1,"META DX","non esiste"))</f>
        <v>non esiste</v>
      </c>
      <c r="BI84" t="str">
        <f>IF(BH84="META SX",IF(COUNTIF(Rose!A$2:E$41,SuperCoppa!E84)=1,"SSX","DSX"),IF(BH84="META DX",IF(COUNTIF(Rose!K$2:O$41,SuperCoppa!E84)=1,"SDX","DDX"),"non esiste"))</f>
        <v>non esiste</v>
      </c>
      <c r="BJ84" t="str">
        <f>IF(BI84="SSX",IF(COUNTIF(Rose!A$2:A$41,E84)=1,Rose!A$1,IF(COUNTIF(Rose!B$2:B$41,E84)=1,Rose!B$1,IF(COUNTIF(Rose!C$2:C$41,E84)=1,Rose!C$1,IF(COUNTIF(Rose!D$2:D$41,E84)=1,Rose!D$1,Rose!E$1)))),IF(BI84="DSX",IF(COUNTIF(Rose!F$2:F$41,E84)=1,Rose!F$1,IF(COUNTIF(Rose!G$2:G$41,E84)=1,Rose!G$1,IF(COUNTIF(Rose!H$2:H$41,E84)=1,Rose!H$1,IF(COUNTIF(Rose!I$2:I$41,E84)=1,Rose!I$1,Rose!J$1)))),IF(BI84="SDX",IF(COUNTIF(Rose!K$2:K$41,E84)=1,Rose!K$1,IF(COUNTIF(Rose!L$2:L$41,E84)=1,Rose!L$1,IF(COUNTIF(Rose!M$2:M$41,E84)=1,Rose!M$1,IF(COUNTIF(Rose!N$2:N$41,E84)=1,Rose!N$1,Rose!O$1)))),IF(COUNTIF(Rose!P$2:P$41,E84)=1,Rose!P$1,IF(COUNTIF(Rose!Q$2:Q$41,E84)=1,Rose!Q$1,IF(COUNTIF(Rose!R$2:R$41,E84)=1,Rose!R$1,IF(COUNTIF(Rose!S$2:S$41,E84)=1,Rose!S$1,Rose!T$1)))))))</f>
        <v>Verona</v>
      </c>
      <c r="BM84" t="str">
        <f>IF(COUNTIF(Rose!A$2:J$41,SuperCoppa!S84)=1,"META SX",IF(COUNTIF(Rose!K$2:T$41,SuperCoppa!S84)=1,"META DX","non esiste"))</f>
        <v>non esiste</v>
      </c>
      <c r="BN84" t="str">
        <f>IF(BM84="META SX",IF(COUNTIF(Rose!A$2:E$41,SuperCoppa!S84)=1,"SSX","DSX"),IF(BM84="META DX",IF(COUNTIF(Rose!K$2:O$41,SuperCoppa!S84)=1,"SDX","DDX"),"non esiste"))</f>
        <v>non esiste</v>
      </c>
      <c r="BO84" t="str">
        <f>IF(BN84="SSX",IF(COUNTIF(Rose!A$2:A$41,S84)=1,Rose!A$1,IF(COUNTIF(Rose!B$2:B$41,S84)=1,Rose!B$1,IF(COUNTIF(Rose!C$2:C$41,S84)=1,Rose!C$1,IF(COUNTIF(Rose!D$2:D$41,S84)=1,Rose!D$1,Rose!E$1)))),IF(BN84="DSX",IF(COUNTIF(Rose!F$2:F$41,S84)=1,Rose!F$1,IF(COUNTIF(Rose!G$2:G$41,S84)=1,Rose!G$1,IF(COUNTIF(Rose!H$2:H$41,S84)=1,Rose!H$1,IF(COUNTIF(Rose!I$2:I$41,S84)=1,Rose!I$1,Rose!J$1)))),IF(BN84="SDX",IF(COUNTIF(Rose!K$2:K$41,S84)=1,Rose!K$1,IF(COUNTIF(Rose!L$2:L$41,S84)=1,Rose!L$1,IF(COUNTIF(Rose!M$2:M$41,S84)=1,Rose!M$1,IF(COUNTIF(Rose!N$2:N$41,S84)=1,Rose!N$1,Rose!O$1)))),IF(COUNTIF(Rose!P$2:P$41,S84)=1,Rose!P$1,IF(COUNTIF(Rose!Q$2:Q$41,S84)=1,Rose!Q$1,IF(COUNTIF(Rose!R$2:R$41,S84)=1,Rose!R$1,IF(COUNTIF(Rose!S$2:S$41,S84)=1,Rose!S$1,Rose!T$1)))))))</f>
        <v>Verona</v>
      </c>
    </row>
    <row r="85" spans="1:67" ht="15">
      <c r="A85" s="26">
        <f t="shared" si="33"/>
        <v>0</v>
      </c>
      <c r="B85" s="110"/>
      <c r="C85" s="26" t="e">
        <f t="shared" si="34"/>
        <v>#N/A</v>
      </c>
      <c r="D85" s="26" t="str">
        <f t="shared" si="35"/>
        <v>Verona</v>
      </c>
      <c r="E85" s="71"/>
      <c r="F85" s="67">
        <f>IF('Inserisci Voti'!D68="","",'Inserisci Voti'!D68)</f>
      </c>
      <c r="G85" s="67">
        <f>IF('Inserisci Voti'!E68="","",'Inserisci Voti'!E68)</f>
      </c>
      <c r="H85" s="67">
        <f>IF('Inserisci Voti'!F68="","",'Inserisci Voti'!F68)</f>
      </c>
      <c r="I85" s="67">
        <f>IF('Inserisci Voti'!G68="","",'Inserisci Voti'!G68)</f>
      </c>
      <c r="J85" s="67">
        <f>IF('Inserisci Voti'!H68="","",'Inserisci Voti'!H68)</f>
      </c>
      <c r="K85" s="67">
        <f>IF('Inserisci Voti'!I68="","",'Inserisci Voti'!I68)</f>
      </c>
      <c r="L85" s="67">
        <f>IF('Inserisci Voti'!J68="","",'Inserisci Voti'!J68)</f>
      </c>
      <c r="M85" s="72">
        <f>IF('Inserisci Voti'!K68="","",'Inserisci Voti'!K68)</f>
        <v>0</v>
      </c>
      <c r="N85" s="50"/>
      <c r="O85" s="26">
        <f t="shared" si="36"/>
        <v>0</v>
      </c>
      <c r="P85" s="110"/>
      <c r="Q85" s="26" t="e">
        <f t="shared" si="37"/>
        <v>#N/A</v>
      </c>
      <c r="R85" s="26" t="str">
        <f t="shared" si="38"/>
        <v>Verona</v>
      </c>
      <c r="S85" s="71"/>
      <c r="T85" s="98">
        <f>IF('Inserisci Voti'!D152="","",'Inserisci Voti'!D152)</f>
      </c>
      <c r="U85" s="67">
        <f>IF('Inserisci Voti'!E152="","",'Inserisci Voti'!E152)</f>
      </c>
      <c r="V85" s="67">
        <f>IF('Inserisci Voti'!F152="","",'Inserisci Voti'!F152)</f>
      </c>
      <c r="W85" s="67">
        <f>IF('Inserisci Voti'!G152="","",'Inserisci Voti'!G152)</f>
      </c>
      <c r="X85" s="67">
        <f>IF('Inserisci Voti'!H152="","",'Inserisci Voti'!H152)</f>
      </c>
      <c r="Y85" s="67">
        <f>IF('Inserisci Voti'!I152="","",'Inserisci Voti'!I152)</f>
      </c>
      <c r="Z85" s="67">
        <f>IF('Inserisci Voti'!J152="","",'Inserisci Voti'!J152)</f>
      </c>
      <c r="AA85" s="72">
        <f>IF('Inserisci Voti'!K152="","",'Inserisci Voti'!K152)</f>
        <v>0</v>
      </c>
      <c r="AR85" s="4"/>
      <c r="AS85" s="36"/>
      <c r="BH85" t="str">
        <f>IF(COUNTIF(Rose!A$2:J$41,SuperCoppa!E85)=1,"META SX",IF(COUNTIF(Rose!K$2:T$41,SuperCoppa!E85)=1,"META DX","non esiste"))</f>
        <v>non esiste</v>
      </c>
      <c r="BI85" t="str">
        <f>IF(BH85="META SX",IF(COUNTIF(Rose!A$2:E$41,SuperCoppa!E85)=1,"SSX","DSX"),IF(BH85="META DX",IF(COUNTIF(Rose!K$2:O$41,SuperCoppa!E85)=1,"SDX","DDX"),"non esiste"))</f>
        <v>non esiste</v>
      </c>
      <c r="BJ85" t="str">
        <f>IF(BI85="SSX",IF(COUNTIF(Rose!A$2:A$41,E85)=1,Rose!A$1,IF(COUNTIF(Rose!B$2:B$41,E85)=1,Rose!B$1,IF(COUNTIF(Rose!C$2:C$41,E85)=1,Rose!C$1,IF(COUNTIF(Rose!D$2:D$41,E85)=1,Rose!D$1,Rose!E$1)))),IF(BI85="DSX",IF(COUNTIF(Rose!F$2:F$41,E85)=1,Rose!F$1,IF(COUNTIF(Rose!G$2:G$41,E85)=1,Rose!G$1,IF(COUNTIF(Rose!H$2:H$41,E85)=1,Rose!H$1,IF(COUNTIF(Rose!I$2:I$41,E85)=1,Rose!I$1,Rose!J$1)))),IF(BI85="SDX",IF(COUNTIF(Rose!K$2:K$41,E85)=1,Rose!K$1,IF(COUNTIF(Rose!L$2:L$41,E85)=1,Rose!L$1,IF(COUNTIF(Rose!M$2:M$41,E85)=1,Rose!M$1,IF(COUNTIF(Rose!N$2:N$41,E85)=1,Rose!N$1,Rose!O$1)))),IF(COUNTIF(Rose!P$2:P$41,E85)=1,Rose!P$1,IF(COUNTIF(Rose!Q$2:Q$41,E85)=1,Rose!Q$1,IF(COUNTIF(Rose!R$2:R$41,E85)=1,Rose!R$1,IF(COUNTIF(Rose!S$2:S$41,E85)=1,Rose!S$1,Rose!T$1)))))))</f>
        <v>Verona</v>
      </c>
      <c r="BM85" t="str">
        <f>IF(COUNTIF(Rose!A$2:J$41,SuperCoppa!S85)=1,"META SX",IF(COUNTIF(Rose!K$2:T$41,SuperCoppa!S85)=1,"META DX","non esiste"))</f>
        <v>non esiste</v>
      </c>
      <c r="BN85" t="str">
        <f>IF(BM85="META SX",IF(COUNTIF(Rose!A$2:E$41,SuperCoppa!S85)=1,"SSX","DSX"),IF(BM85="META DX",IF(COUNTIF(Rose!K$2:O$41,SuperCoppa!S85)=1,"SDX","DDX"),"non esiste"))</f>
        <v>non esiste</v>
      </c>
      <c r="BO85" t="str">
        <f>IF(BN85="SSX",IF(COUNTIF(Rose!A$2:A$41,S85)=1,Rose!A$1,IF(COUNTIF(Rose!B$2:B$41,S85)=1,Rose!B$1,IF(COUNTIF(Rose!C$2:C$41,S85)=1,Rose!C$1,IF(COUNTIF(Rose!D$2:D$41,S85)=1,Rose!D$1,Rose!E$1)))),IF(BN85="DSX",IF(COUNTIF(Rose!F$2:F$41,S85)=1,Rose!F$1,IF(COUNTIF(Rose!G$2:G$41,S85)=1,Rose!G$1,IF(COUNTIF(Rose!H$2:H$41,S85)=1,Rose!H$1,IF(COUNTIF(Rose!I$2:I$41,S85)=1,Rose!I$1,Rose!J$1)))),IF(BN85="SDX",IF(COUNTIF(Rose!K$2:K$41,S85)=1,Rose!K$1,IF(COUNTIF(Rose!L$2:L$41,S85)=1,Rose!L$1,IF(COUNTIF(Rose!M$2:M$41,S85)=1,Rose!M$1,IF(COUNTIF(Rose!N$2:N$41,S85)=1,Rose!N$1,Rose!O$1)))),IF(COUNTIF(Rose!P$2:P$41,S85)=1,Rose!P$1,IF(COUNTIF(Rose!Q$2:Q$41,S85)=1,Rose!Q$1,IF(COUNTIF(Rose!R$2:R$41,S85)=1,Rose!R$1,IF(COUNTIF(Rose!S$2:S$41,S85)=1,Rose!S$1,Rose!T$1)))))))</f>
        <v>Verona</v>
      </c>
    </row>
    <row r="86" spans="1:67" ht="15">
      <c r="A86" s="26">
        <f t="shared" si="33"/>
        <v>0</v>
      </c>
      <c r="B86" s="110"/>
      <c r="C86" s="26" t="e">
        <f t="shared" si="34"/>
        <v>#N/A</v>
      </c>
      <c r="D86" s="26" t="str">
        <f t="shared" si="35"/>
        <v>Verona</v>
      </c>
      <c r="E86" s="71"/>
      <c r="F86" s="67">
        <f>IF('Inserisci Voti'!D69="","",'Inserisci Voti'!D69)</f>
      </c>
      <c r="G86" s="67">
        <f>IF('Inserisci Voti'!E69="","",'Inserisci Voti'!E69)</f>
      </c>
      <c r="H86" s="67">
        <f>IF('Inserisci Voti'!F69="","",'Inserisci Voti'!F69)</f>
      </c>
      <c r="I86" s="67">
        <f>IF('Inserisci Voti'!G69="","",'Inserisci Voti'!G69)</f>
      </c>
      <c r="J86" s="67">
        <f>IF('Inserisci Voti'!H69="","",'Inserisci Voti'!H69)</f>
      </c>
      <c r="K86" s="67">
        <f>IF('Inserisci Voti'!I69="","",'Inserisci Voti'!I69)</f>
      </c>
      <c r="L86" s="67">
        <f>IF('Inserisci Voti'!J69="","",'Inserisci Voti'!J69)</f>
      </c>
      <c r="M86" s="72">
        <f>IF('Inserisci Voti'!K69="","",'Inserisci Voti'!K69)</f>
        <v>0</v>
      </c>
      <c r="N86" s="50"/>
      <c r="O86" s="26">
        <f t="shared" si="36"/>
        <v>0</v>
      </c>
      <c r="P86" s="110"/>
      <c r="Q86" s="26" t="e">
        <f t="shared" si="37"/>
        <v>#N/A</v>
      </c>
      <c r="R86" s="26" t="str">
        <f t="shared" si="38"/>
        <v>Verona</v>
      </c>
      <c r="S86" s="71"/>
      <c r="T86" s="98">
        <f>IF('Inserisci Voti'!D153="","",'Inserisci Voti'!D153)</f>
      </c>
      <c r="U86" s="67">
        <f>IF('Inserisci Voti'!E153="","",'Inserisci Voti'!E153)</f>
      </c>
      <c r="V86" s="67">
        <f>IF('Inserisci Voti'!F153="","",'Inserisci Voti'!F153)</f>
      </c>
      <c r="W86" s="67">
        <f>IF('Inserisci Voti'!G153="","",'Inserisci Voti'!G153)</f>
      </c>
      <c r="X86" s="67">
        <f>IF('Inserisci Voti'!H153="","",'Inserisci Voti'!H153)</f>
      </c>
      <c r="Y86" s="67">
        <f>IF('Inserisci Voti'!I153="","",'Inserisci Voti'!I153)</f>
      </c>
      <c r="Z86" s="67">
        <f>IF('Inserisci Voti'!J153="","",'Inserisci Voti'!J153)</f>
      </c>
      <c r="AA86" s="72">
        <f>IF('Inserisci Voti'!K153="","",'Inserisci Voti'!K153)</f>
        <v>0</v>
      </c>
      <c r="AR86" s="4"/>
      <c r="AS86" s="36"/>
      <c r="BH86" t="str">
        <f>IF(COUNTIF(Rose!A$2:J$41,SuperCoppa!E86)=1,"META SX",IF(COUNTIF(Rose!K$2:T$41,SuperCoppa!E86)=1,"META DX","non esiste"))</f>
        <v>non esiste</v>
      </c>
      <c r="BI86" t="str">
        <f>IF(BH86="META SX",IF(COUNTIF(Rose!A$2:E$41,SuperCoppa!E86)=1,"SSX","DSX"),IF(BH86="META DX",IF(COUNTIF(Rose!K$2:O$41,SuperCoppa!E86)=1,"SDX","DDX"),"non esiste"))</f>
        <v>non esiste</v>
      </c>
      <c r="BJ86" t="str">
        <f>IF(BI86="SSX",IF(COUNTIF(Rose!A$2:A$41,E86)=1,Rose!A$1,IF(COUNTIF(Rose!B$2:B$41,E86)=1,Rose!B$1,IF(COUNTIF(Rose!C$2:C$41,E86)=1,Rose!C$1,IF(COUNTIF(Rose!D$2:D$41,E86)=1,Rose!D$1,Rose!E$1)))),IF(BI86="DSX",IF(COUNTIF(Rose!F$2:F$41,E86)=1,Rose!F$1,IF(COUNTIF(Rose!G$2:G$41,E86)=1,Rose!G$1,IF(COUNTIF(Rose!H$2:H$41,E86)=1,Rose!H$1,IF(COUNTIF(Rose!I$2:I$41,E86)=1,Rose!I$1,Rose!J$1)))),IF(BI86="SDX",IF(COUNTIF(Rose!K$2:K$41,E86)=1,Rose!K$1,IF(COUNTIF(Rose!L$2:L$41,E86)=1,Rose!L$1,IF(COUNTIF(Rose!M$2:M$41,E86)=1,Rose!M$1,IF(COUNTIF(Rose!N$2:N$41,E86)=1,Rose!N$1,Rose!O$1)))),IF(COUNTIF(Rose!P$2:P$41,E86)=1,Rose!P$1,IF(COUNTIF(Rose!Q$2:Q$41,E86)=1,Rose!Q$1,IF(COUNTIF(Rose!R$2:R$41,E86)=1,Rose!R$1,IF(COUNTIF(Rose!S$2:S$41,E86)=1,Rose!S$1,Rose!T$1)))))))</f>
        <v>Verona</v>
      </c>
      <c r="BM86" t="str">
        <f>IF(COUNTIF(Rose!A$2:J$41,SuperCoppa!S86)=1,"META SX",IF(COUNTIF(Rose!K$2:T$41,SuperCoppa!S86)=1,"META DX","non esiste"))</f>
        <v>non esiste</v>
      </c>
      <c r="BN86" t="str">
        <f>IF(BM86="META SX",IF(COUNTIF(Rose!A$2:E$41,SuperCoppa!S86)=1,"SSX","DSX"),IF(BM86="META DX",IF(COUNTIF(Rose!K$2:O$41,SuperCoppa!S86)=1,"SDX","DDX"),"non esiste"))</f>
        <v>non esiste</v>
      </c>
      <c r="BO86" t="str">
        <f>IF(BN86="SSX",IF(COUNTIF(Rose!A$2:A$41,S86)=1,Rose!A$1,IF(COUNTIF(Rose!B$2:B$41,S86)=1,Rose!B$1,IF(COUNTIF(Rose!C$2:C$41,S86)=1,Rose!C$1,IF(COUNTIF(Rose!D$2:D$41,S86)=1,Rose!D$1,Rose!E$1)))),IF(BN86="DSX",IF(COUNTIF(Rose!F$2:F$41,S86)=1,Rose!F$1,IF(COUNTIF(Rose!G$2:G$41,S86)=1,Rose!G$1,IF(COUNTIF(Rose!H$2:H$41,S86)=1,Rose!H$1,IF(COUNTIF(Rose!I$2:I$41,S86)=1,Rose!I$1,Rose!J$1)))),IF(BN86="SDX",IF(COUNTIF(Rose!K$2:K$41,S86)=1,Rose!K$1,IF(COUNTIF(Rose!L$2:L$41,S86)=1,Rose!L$1,IF(COUNTIF(Rose!M$2:M$41,S86)=1,Rose!M$1,IF(COUNTIF(Rose!N$2:N$41,S86)=1,Rose!N$1,Rose!O$1)))),IF(COUNTIF(Rose!P$2:P$41,S86)=1,Rose!P$1,IF(COUNTIF(Rose!Q$2:Q$41,S86)=1,Rose!Q$1,IF(COUNTIF(Rose!R$2:R$41,S86)=1,Rose!R$1,IF(COUNTIF(Rose!S$2:S$41,S86)=1,Rose!S$1,Rose!T$1)))))))</f>
        <v>Verona</v>
      </c>
    </row>
    <row r="87" spans="1:67" ht="15">
      <c r="A87" s="26">
        <f t="shared" si="33"/>
        <v>0</v>
      </c>
      <c r="B87" s="110"/>
      <c r="C87" s="26" t="e">
        <f t="shared" si="34"/>
        <v>#N/A</v>
      </c>
      <c r="D87" s="26" t="str">
        <f t="shared" si="35"/>
        <v>Verona</v>
      </c>
      <c r="E87" s="71"/>
      <c r="F87" s="67">
        <f>IF('Inserisci Voti'!D70="","",'Inserisci Voti'!D70)</f>
      </c>
      <c r="G87" s="67">
        <f>IF('Inserisci Voti'!E70="","",'Inserisci Voti'!E70)</f>
      </c>
      <c r="H87" s="67">
        <f>IF('Inserisci Voti'!F70="","",'Inserisci Voti'!F70)</f>
      </c>
      <c r="I87" s="67">
        <f>IF('Inserisci Voti'!G70="","",'Inserisci Voti'!G70)</f>
      </c>
      <c r="J87" s="67">
        <f>IF('Inserisci Voti'!H70="","",'Inserisci Voti'!H70)</f>
      </c>
      <c r="K87" s="67">
        <f>IF('Inserisci Voti'!I70="","",'Inserisci Voti'!I70)</f>
      </c>
      <c r="L87" s="67">
        <f>IF('Inserisci Voti'!J70="","",'Inserisci Voti'!J70)</f>
      </c>
      <c r="M87" s="72">
        <f>IF('Inserisci Voti'!K70="","",'Inserisci Voti'!K70)</f>
        <v>0</v>
      </c>
      <c r="N87" s="50"/>
      <c r="O87" s="26">
        <f t="shared" si="36"/>
        <v>0</v>
      </c>
      <c r="P87" s="110"/>
      <c r="Q87" s="26" t="e">
        <f t="shared" si="37"/>
        <v>#N/A</v>
      </c>
      <c r="R87" s="26" t="str">
        <f t="shared" si="38"/>
        <v>Verona</v>
      </c>
      <c r="S87" s="71"/>
      <c r="T87" s="98">
        <f>IF('Inserisci Voti'!D154="","",'Inserisci Voti'!D154)</f>
      </c>
      <c r="U87" s="67">
        <f>IF('Inserisci Voti'!E154="","",'Inserisci Voti'!E154)</f>
      </c>
      <c r="V87" s="67">
        <f>IF('Inserisci Voti'!F154="","",'Inserisci Voti'!F154)</f>
      </c>
      <c r="W87" s="67">
        <f>IF('Inserisci Voti'!G154="","",'Inserisci Voti'!G154)</f>
      </c>
      <c r="X87" s="67">
        <f>IF('Inserisci Voti'!H154="","",'Inserisci Voti'!H154)</f>
      </c>
      <c r="Y87" s="67">
        <f>IF('Inserisci Voti'!I154="","",'Inserisci Voti'!I154)</f>
      </c>
      <c r="Z87" s="67">
        <f>IF('Inserisci Voti'!J154="","",'Inserisci Voti'!J154)</f>
      </c>
      <c r="AA87" s="72">
        <f>IF('Inserisci Voti'!K154="","",'Inserisci Voti'!K154)</f>
        <v>0</v>
      </c>
      <c r="AR87" s="4"/>
      <c r="AS87" s="36"/>
      <c r="BH87" t="str">
        <f>IF(COUNTIF(Rose!A$2:J$41,SuperCoppa!E87)=1,"META SX",IF(COUNTIF(Rose!K$2:T$41,SuperCoppa!E87)=1,"META DX","non esiste"))</f>
        <v>non esiste</v>
      </c>
      <c r="BI87" t="str">
        <f>IF(BH87="META SX",IF(COUNTIF(Rose!A$2:E$41,SuperCoppa!E87)=1,"SSX","DSX"),IF(BH87="META DX",IF(COUNTIF(Rose!K$2:O$41,SuperCoppa!E87)=1,"SDX","DDX"),"non esiste"))</f>
        <v>non esiste</v>
      </c>
      <c r="BJ87" t="str">
        <f>IF(BI87="SSX",IF(COUNTIF(Rose!A$2:A$41,E87)=1,Rose!A$1,IF(COUNTIF(Rose!B$2:B$41,E87)=1,Rose!B$1,IF(COUNTIF(Rose!C$2:C$41,E87)=1,Rose!C$1,IF(COUNTIF(Rose!D$2:D$41,E87)=1,Rose!D$1,Rose!E$1)))),IF(BI87="DSX",IF(COUNTIF(Rose!F$2:F$41,E87)=1,Rose!F$1,IF(COUNTIF(Rose!G$2:G$41,E87)=1,Rose!G$1,IF(COUNTIF(Rose!H$2:H$41,E87)=1,Rose!H$1,IF(COUNTIF(Rose!I$2:I$41,E87)=1,Rose!I$1,Rose!J$1)))),IF(BI87="SDX",IF(COUNTIF(Rose!K$2:K$41,E87)=1,Rose!K$1,IF(COUNTIF(Rose!L$2:L$41,E87)=1,Rose!L$1,IF(COUNTIF(Rose!M$2:M$41,E87)=1,Rose!M$1,IF(COUNTIF(Rose!N$2:N$41,E87)=1,Rose!N$1,Rose!O$1)))),IF(COUNTIF(Rose!P$2:P$41,E87)=1,Rose!P$1,IF(COUNTIF(Rose!Q$2:Q$41,E87)=1,Rose!Q$1,IF(COUNTIF(Rose!R$2:R$41,E87)=1,Rose!R$1,IF(COUNTIF(Rose!S$2:S$41,E87)=1,Rose!S$1,Rose!T$1)))))))</f>
        <v>Verona</v>
      </c>
      <c r="BM87" t="str">
        <f>IF(COUNTIF(Rose!A$2:J$41,SuperCoppa!S87)=1,"META SX",IF(COUNTIF(Rose!K$2:T$41,SuperCoppa!S87)=1,"META DX","non esiste"))</f>
        <v>non esiste</v>
      </c>
      <c r="BN87" t="str">
        <f>IF(BM87="META SX",IF(COUNTIF(Rose!A$2:E$41,SuperCoppa!S87)=1,"SSX","DSX"),IF(BM87="META DX",IF(COUNTIF(Rose!K$2:O$41,SuperCoppa!S87)=1,"SDX","DDX"),"non esiste"))</f>
        <v>non esiste</v>
      </c>
      <c r="BO87" t="str">
        <f>IF(BN87="SSX",IF(COUNTIF(Rose!A$2:A$41,S87)=1,Rose!A$1,IF(COUNTIF(Rose!B$2:B$41,S87)=1,Rose!B$1,IF(COUNTIF(Rose!C$2:C$41,S87)=1,Rose!C$1,IF(COUNTIF(Rose!D$2:D$41,S87)=1,Rose!D$1,Rose!E$1)))),IF(BN87="DSX",IF(COUNTIF(Rose!F$2:F$41,S87)=1,Rose!F$1,IF(COUNTIF(Rose!G$2:G$41,S87)=1,Rose!G$1,IF(COUNTIF(Rose!H$2:H$41,S87)=1,Rose!H$1,IF(COUNTIF(Rose!I$2:I$41,S87)=1,Rose!I$1,Rose!J$1)))),IF(BN87="SDX",IF(COUNTIF(Rose!K$2:K$41,S87)=1,Rose!K$1,IF(COUNTIF(Rose!L$2:L$41,S87)=1,Rose!L$1,IF(COUNTIF(Rose!M$2:M$41,S87)=1,Rose!M$1,IF(COUNTIF(Rose!N$2:N$41,S87)=1,Rose!N$1,Rose!O$1)))),IF(COUNTIF(Rose!P$2:P$41,S87)=1,Rose!P$1,IF(COUNTIF(Rose!Q$2:Q$41,S87)=1,Rose!Q$1,IF(COUNTIF(Rose!R$2:R$41,S87)=1,Rose!R$1,IF(COUNTIF(Rose!S$2:S$41,S87)=1,Rose!S$1,Rose!T$1)))))))</f>
        <v>Verona</v>
      </c>
    </row>
    <row r="88" spans="1:67" ht="15">
      <c r="A88" s="26">
        <f t="shared" si="33"/>
        <v>0</v>
      </c>
      <c r="B88" s="110"/>
      <c r="C88" s="26" t="e">
        <f t="shared" si="34"/>
        <v>#N/A</v>
      </c>
      <c r="D88" s="26" t="str">
        <f t="shared" si="35"/>
        <v>Verona</v>
      </c>
      <c r="E88" s="71"/>
      <c r="F88" s="67">
        <f>IF('Inserisci Voti'!D71="","",'Inserisci Voti'!D71)</f>
      </c>
      <c r="G88" s="67">
        <f>IF('Inserisci Voti'!E71="","",'Inserisci Voti'!E71)</f>
      </c>
      <c r="H88" s="67">
        <f>IF('Inserisci Voti'!F71="","",'Inserisci Voti'!F71)</f>
      </c>
      <c r="I88" s="67">
        <f>IF('Inserisci Voti'!G71="","",'Inserisci Voti'!G71)</f>
      </c>
      <c r="J88" s="67">
        <f>IF('Inserisci Voti'!H71="","",'Inserisci Voti'!H71)</f>
      </c>
      <c r="K88" s="67">
        <f>IF('Inserisci Voti'!I71="","",'Inserisci Voti'!I71)</f>
      </c>
      <c r="L88" s="67">
        <f>IF('Inserisci Voti'!J71="","",'Inserisci Voti'!J71)</f>
      </c>
      <c r="M88" s="72">
        <f>IF('Inserisci Voti'!K71="","",'Inserisci Voti'!K71)</f>
        <v>0</v>
      </c>
      <c r="N88" s="50"/>
      <c r="O88" s="26">
        <f t="shared" si="36"/>
        <v>0</v>
      </c>
      <c r="P88" s="110"/>
      <c r="Q88" s="26" t="e">
        <f t="shared" si="37"/>
        <v>#N/A</v>
      </c>
      <c r="R88" s="26" t="str">
        <f t="shared" si="38"/>
        <v>Verona</v>
      </c>
      <c r="S88" s="71"/>
      <c r="T88" s="98">
        <f>IF('Inserisci Voti'!D155="","",'Inserisci Voti'!D155)</f>
      </c>
      <c r="U88" s="67">
        <f>IF('Inserisci Voti'!E155="","",'Inserisci Voti'!E155)</f>
      </c>
      <c r="V88" s="67">
        <f>IF('Inserisci Voti'!F155="","",'Inserisci Voti'!F155)</f>
      </c>
      <c r="W88" s="67">
        <f>IF('Inserisci Voti'!G155="","",'Inserisci Voti'!G155)</f>
      </c>
      <c r="X88" s="67">
        <f>IF('Inserisci Voti'!H155="","",'Inserisci Voti'!H155)</f>
      </c>
      <c r="Y88" s="67">
        <f>IF('Inserisci Voti'!I155="","",'Inserisci Voti'!I155)</f>
      </c>
      <c r="Z88" s="67">
        <f>IF('Inserisci Voti'!J155="","",'Inserisci Voti'!J155)</f>
      </c>
      <c r="AA88" s="72">
        <f>IF('Inserisci Voti'!K155="","",'Inserisci Voti'!K155)</f>
        <v>0</v>
      </c>
      <c r="AR88" s="54"/>
      <c r="AS88" s="36"/>
      <c r="BH88" t="str">
        <f>IF(COUNTIF(Rose!A$2:J$41,SuperCoppa!E88)=1,"META SX",IF(COUNTIF(Rose!K$2:T$41,SuperCoppa!E88)=1,"META DX","non esiste"))</f>
        <v>non esiste</v>
      </c>
      <c r="BI88" t="str">
        <f>IF(BH88="META SX",IF(COUNTIF(Rose!A$2:E$41,SuperCoppa!E88)=1,"SSX","DSX"),IF(BH88="META DX",IF(COUNTIF(Rose!K$2:O$41,SuperCoppa!E88)=1,"SDX","DDX"),"non esiste"))</f>
        <v>non esiste</v>
      </c>
      <c r="BJ88" t="str">
        <f>IF(BI88="SSX",IF(COUNTIF(Rose!A$2:A$41,E88)=1,Rose!A$1,IF(COUNTIF(Rose!B$2:B$41,E88)=1,Rose!B$1,IF(COUNTIF(Rose!C$2:C$41,E88)=1,Rose!C$1,IF(COUNTIF(Rose!D$2:D$41,E88)=1,Rose!D$1,Rose!E$1)))),IF(BI88="DSX",IF(COUNTIF(Rose!F$2:F$41,E88)=1,Rose!F$1,IF(COUNTIF(Rose!G$2:G$41,E88)=1,Rose!G$1,IF(COUNTIF(Rose!H$2:H$41,E88)=1,Rose!H$1,IF(COUNTIF(Rose!I$2:I$41,E88)=1,Rose!I$1,Rose!J$1)))),IF(BI88="SDX",IF(COUNTIF(Rose!K$2:K$41,E88)=1,Rose!K$1,IF(COUNTIF(Rose!L$2:L$41,E88)=1,Rose!L$1,IF(COUNTIF(Rose!M$2:M$41,E88)=1,Rose!M$1,IF(COUNTIF(Rose!N$2:N$41,E88)=1,Rose!N$1,Rose!O$1)))),IF(COUNTIF(Rose!P$2:P$41,E88)=1,Rose!P$1,IF(COUNTIF(Rose!Q$2:Q$41,E88)=1,Rose!Q$1,IF(COUNTIF(Rose!R$2:R$41,E88)=1,Rose!R$1,IF(COUNTIF(Rose!S$2:S$41,E88)=1,Rose!S$1,Rose!T$1)))))))</f>
        <v>Verona</v>
      </c>
      <c r="BM88" t="str">
        <f>IF(COUNTIF(Rose!A$2:J$41,SuperCoppa!S88)=1,"META SX",IF(COUNTIF(Rose!K$2:T$41,SuperCoppa!S88)=1,"META DX","non esiste"))</f>
        <v>non esiste</v>
      </c>
      <c r="BN88" t="str">
        <f>IF(BM88="META SX",IF(COUNTIF(Rose!A$2:E$41,SuperCoppa!S88)=1,"SSX","DSX"),IF(BM88="META DX",IF(COUNTIF(Rose!K$2:O$41,SuperCoppa!S88)=1,"SDX","DDX"),"non esiste"))</f>
        <v>non esiste</v>
      </c>
      <c r="BO88" t="str">
        <f>IF(BN88="SSX",IF(COUNTIF(Rose!A$2:A$41,S88)=1,Rose!A$1,IF(COUNTIF(Rose!B$2:B$41,S88)=1,Rose!B$1,IF(COUNTIF(Rose!C$2:C$41,S88)=1,Rose!C$1,IF(COUNTIF(Rose!D$2:D$41,S88)=1,Rose!D$1,Rose!E$1)))),IF(BN88="DSX",IF(COUNTIF(Rose!F$2:F$41,S88)=1,Rose!F$1,IF(COUNTIF(Rose!G$2:G$41,S88)=1,Rose!G$1,IF(COUNTIF(Rose!H$2:H$41,S88)=1,Rose!H$1,IF(COUNTIF(Rose!I$2:I$41,S88)=1,Rose!I$1,Rose!J$1)))),IF(BN88="SDX",IF(COUNTIF(Rose!K$2:K$41,S88)=1,Rose!K$1,IF(COUNTIF(Rose!L$2:L$41,S88)=1,Rose!L$1,IF(COUNTIF(Rose!M$2:M$41,S88)=1,Rose!M$1,IF(COUNTIF(Rose!N$2:N$41,S88)=1,Rose!N$1,Rose!O$1)))),IF(COUNTIF(Rose!P$2:P$41,S88)=1,Rose!P$1,IF(COUNTIF(Rose!Q$2:Q$41,S88)=1,Rose!Q$1,IF(COUNTIF(Rose!R$2:R$41,S88)=1,Rose!R$1,IF(COUNTIF(Rose!S$2:S$41,S88)=1,Rose!S$1,Rose!T$1)))))))</f>
        <v>Verona</v>
      </c>
    </row>
    <row r="89" spans="1:67" ht="15">
      <c r="A89" s="26">
        <f t="shared" si="33"/>
        <v>0</v>
      </c>
      <c r="B89" s="110"/>
      <c r="C89" s="26" t="e">
        <f t="shared" si="34"/>
        <v>#N/A</v>
      </c>
      <c r="D89" s="26" t="str">
        <f t="shared" si="35"/>
        <v>Verona</v>
      </c>
      <c r="E89" s="71"/>
      <c r="F89" s="67">
        <f>IF('Inserisci Voti'!D72="","",'Inserisci Voti'!D72)</f>
      </c>
      <c r="G89" s="67">
        <f>IF('Inserisci Voti'!E72="","",'Inserisci Voti'!E72)</f>
      </c>
      <c r="H89" s="67">
        <f>IF('Inserisci Voti'!F72="","",'Inserisci Voti'!F72)</f>
      </c>
      <c r="I89" s="67">
        <f>IF('Inserisci Voti'!G72="","",'Inserisci Voti'!G72)</f>
      </c>
      <c r="J89" s="67">
        <f>IF('Inserisci Voti'!H72="","",'Inserisci Voti'!H72)</f>
      </c>
      <c r="K89" s="67">
        <f>IF('Inserisci Voti'!I72="","",'Inserisci Voti'!I72)</f>
      </c>
      <c r="L89" s="67">
        <f>IF('Inserisci Voti'!J72="","",'Inserisci Voti'!J72)</f>
      </c>
      <c r="M89" s="72">
        <f>IF('Inserisci Voti'!K72="","",'Inserisci Voti'!K72)</f>
        <v>0</v>
      </c>
      <c r="N89" s="50"/>
      <c r="O89" s="26">
        <f t="shared" si="36"/>
        <v>0</v>
      </c>
      <c r="P89" s="110"/>
      <c r="Q89" s="26" t="e">
        <f t="shared" si="37"/>
        <v>#N/A</v>
      </c>
      <c r="R89" s="26" t="str">
        <f t="shared" si="38"/>
        <v>Verona</v>
      </c>
      <c r="S89" s="71"/>
      <c r="T89" s="98">
        <f>IF('Inserisci Voti'!D156="","",'Inserisci Voti'!D156)</f>
      </c>
      <c r="U89" s="67">
        <f>IF('Inserisci Voti'!E156="","",'Inserisci Voti'!E156)</f>
      </c>
      <c r="V89" s="67">
        <f>IF('Inserisci Voti'!F156="","",'Inserisci Voti'!F156)</f>
      </c>
      <c r="W89" s="67">
        <f>IF('Inserisci Voti'!G156="","",'Inserisci Voti'!G156)</f>
      </c>
      <c r="X89" s="67">
        <f>IF('Inserisci Voti'!H156="","",'Inserisci Voti'!H156)</f>
      </c>
      <c r="Y89" s="67">
        <f>IF('Inserisci Voti'!I156="","",'Inserisci Voti'!I156)</f>
      </c>
      <c r="Z89" s="67">
        <f>IF('Inserisci Voti'!J156="","",'Inserisci Voti'!J156)</f>
      </c>
      <c r="AA89" s="72">
        <f>IF('Inserisci Voti'!K156="","",'Inserisci Voti'!K156)</f>
        <v>0</v>
      </c>
      <c r="AR89" s="4"/>
      <c r="AS89" s="36"/>
      <c r="BH89" t="str">
        <f>IF(COUNTIF(Rose!A$2:J$41,SuperCoppa!E89)=1,"META SX",IF(COUNTIF(Rose!K$2:T$41,SuperCoppa!E89)=1,"META DX","non esiste"))</f>
        <v>non esiste</v>
      </c>
      <c r="BI89" t="str">
        <f>IF(BH89="META SX",IF(COUNTIF(Rose!A$2:E$41,SuperCoppa!E89)=1,"SSX","DSX"),IF(BH89="META DX",IF(COUNTIF(Rose!K$2:O$41,SuperCoppa!E89)=1,"SDX","DDX"),"non esiste"))</f>
        <v>non esiste</v>
      </c>
      <c r="BJ89" t="str">
        <f>IF(BI89="SSX",IF(COUNTIF(Rose!A$2:A$41,E89)=1,Rose!A$1,IF(COUNTIF(Rose!B$2:B$41,E89)=1,Rose!B$1,IF(COUNTIF(Rose!C$2:C$41,E89)=1,Rose!C$1,IF(COUNTIF(Rose!D$2:D$41,E89)=1,Rose!D$1,Rose!E$1)))),IF(BI89="DSX",IF(COUNTIF(Rose!F$2:F$41,E89)=1,Rose!F$1,IF(COUNTIF(Rose!G$2:G$41,E89)=1,Rose!G$1,IF(COUNTIF(Rose!H$2:H$41,E89)=1,Rose!H$1,IF(COUNTIF(Rose!I$2:I$41,E89)=1,Rose!I$1,Rose!J$1)))),IF(BI89="SDX",IF(COUNTIF(Rose!K$2:K$41,E89)=1,Rose!K$1,IF(COUNTIF(Rose!L$2:L$41,E89)=1,Rose!L$1,IF(COUNTIF(Rose!M$2:M$41,E89)=1,Rose!M$1,IF(COUNTIF(Rose!N$2:N$41,E89)=1,Rose!N$1,Rose!O$1)))),IF(COUNTIF(Rose!P$2:P$41,E89)=1,Rose!P$1,IF(COUNTIF(Rose!Q$2:Q$41,E89)=1,Rose!Q$1,IF(COUNTIF(Rose!R$2:R$41,E89)=1,Rose!R$1,IF(COUNTIF(Rose!S$2:S$41,E89)=1,Rose!S$1,Rose!T$1)))))))</f>
        <v>Verona</v>
      </c>
      <c r="BM89" t="str">
        <f>IF(COUNTIF(Rose!A$2:J$41,SuperCoppa!S89)=1,"META SX",IF(COUNTIF(Rose!K$2:T$41,SuperCoppa!S89)=1,"META DX","non esiste"))</f>
        <v>non esiste</v>
      </c>
      <c r="BN89" t="str">
        <f>IF(BM89="META SX",IF(COUNTIF(Rose!A$2:E$41,SuperCoppa!S89)=1,"SSX","DSX"),IF(BM89="META DX",IF(COUNTIF(Rose!K$2:O$41,SuperCoppa!S89)=1,"SDX","DDX"),"non esiste"))</f>
        <v>non esiste</v>
      </c>
      <c r="BO89" t="str">
        <f>IF(BN89="SSX",IF(COUNTIF(Rose!A$2:A$41,S89)=1,Rose!A$1,IF(COUNTIF(Rose!B$2:B$41,S89)=1,Rose!B$1,IF(COUNTIF(Rose!C$2:C$41,S89)=1,Rose!C$1,IF(COUNTIF(Rose!D$2:D$41,S89)=1,Rose!D$1,Rose!E$1)))),IF(BN89="DSX",IF(COUNTIF(Rose!F$2:F$41,S89)=1,Rose!F$1,IF(COUNTIF(Rose!G$2:G$41,S89)=1,Rose!G$1,IF(COUNTIF(Rose!H$2:H$41,S89)=1,Rose!H$1,IF(COUNTIF(Rose!I$2:I$41,S89)=1,Rose!I$1,Rose!J$1)))),IF(BN89="SDX",IF(COUNTIF(Rose!K$2:K$41,S89)=1,Rose!K$1,IF(COUNTIF(Rose!L$2:L$41,S89)=1,Rose!L$1,IF(COUNTIF(Rose!M$2:M$41,S89)=1,Rose!M$1,IF(COUNTIF(Rose!N$2:N$41,S89)=1,Rose!N$1,Rose!O$1)))),IF(COUNTIF(Rose!P$2:P$41,S89)=1,Rose!P$1,IF(COUNTIF(Rose!Q$2:Q$41,S89)=1,Rose!Q$1,IF(COUNTIF(Rose!R$2:R$41,S89)=1,Rose!R$1,IF(COUNTIF(Rose!S$2:S$41,S89)=1,Rose!S$1,Rose!T$1)))))))</f>
        <v>Verona</v>
      </c>
    </row>
    <row r="90" spans="1:67" ht="15">
      <c r="A90" s="26">
        <f t="shared" si="33"/>
        <v>0</v>
      </c>
      <c r="B90" s="110"/>
      <c r="C90" s="26" t="e">
        <f t="shared" si="34"/>
        <v>#N/A</v>
      </c>
      <c r="D90" s="26" t="str">
        <f t="shared" si="35"/>
        <v>Verona</v>
      </c>
      <c r="E90" s="71"/>
      <c r="F90" s="67">
        <f>IF('Inserisci Voti'!D73="","",'Inserisci Voti'!D73)</f>
      </c>
      <c r="G90" s="67">
        <f>IF('Inserisci Voti'!E73="","",'Inserisci Voti'!E73)</f>
      </c>
      <c r="H90" s="67">
        <f>IF('Inserisci Voti'!F73="","",'Inserisci Voti'!F73)</f>
      </c>
      <c r="I90" s="67">
        <f>IF('Inserisci Voti'!G73="","",'Inserisci Voti'!G73)</f>
      </c>
      <c r="J90" s="67">
        <f>IF('Inserisci Voti'!H73="","",'Inserisci Voti'!H73)</f>
      </c>
      <c r="K90" s="67">
        <f>IF('Inserisci Voti'!I73="","",'Inserisci Voti'!I73)</f>
      </c>
      <c r="L90" s="67">
        <f>IF('Inserisci Voti'!J73="","",'Inserisci Voti'!J73)</f>
      </c>
      <c r="M90" s="72">
        <f>IF('Inserisci Voti'!K73="","",'Inserisci Voti'!K73)</f>
        <v>0</v>
      </c>
      <c r="N90" s="50"/>
      <c r="O90" s="26">
        <f t="shared" si="36"/>
        <v>0</v>
      </c>
      <c r="P90" s="110"/>
      <c r="Q90" s="26" t="e">
        <f t="shared" si="37"/>
        <v>#N/A</v>
      </c>
      <c r="R90" s="26" t="str">
        <f t="shared" si="38"/>
        <v>Verona</v>
      </c>
      <c r="S90" s="71"/>
      <c r="T90" s="98">
        <f>IF('Inserisci Voti'!D157="","",'Inserisci Voti'!D157)</f>
      </c>
      <c r="U90" s="67">
        <f>IF('Inserisci Voti'!E157="","",'Inserisci Voti'!E157)</f>
      </c>
      <c r="V90" s="67">
        <f>IF('Inserisci Voti'!F157="","",'Inserisci Voti'!F157)</f>
      </c>
      <c r="W90" s="67">
        <f>IF('Inserisci Voti'!G157="","",'Inserisci Voti'!G157)</f>
      </c>
      <c r="X90" s="67">
        <f>IF('Inserisci Voti'!H157="","",'Inserisci Voti'!H157)</f>
      </c>
      <c r="Y90" s="67">
        <f>IF('Inserisci Voti'!I157="","",'Inserisci Voti'!I157)</f>
      </c>
      <c r="Z90" s="67">
        <f>IF('Inserisci Voti'!J157="","",'Inserisci Voti'!J157)</f>
      </c>
      <c r="AA90" s="72">
        <f>IF('Inserisci Voti'!K157="","",'Inserisci Voti'!K157)</f>
        <v>0</v>
      </c>
      <c r="AS90" s="23"/>
      <c r="BH90" t="str">
        <f>IF(COUNTIF(Rose!A$2:J$41,SuperCoppa!E90)=1,"META SX",IF(COUNTIF(Rose!K$2:T$41,SuperCoppa!E90)=1,"META DX","non esiste"))</f>
        <v>non esiste</v>
      </c>
      <c r="BI90" t="str">
        <f>IF(BH90="META SX",IF(COUNTIF(Rose!A$2:E$41,SuperCoppa!E90)=1,"SSX","DSX"),IF(BH90="META DX",IF(COUNTIF(Rose!K$2:O$41,SuperCoppa!E90)=1,"SDX","DDX"),"non esiste"))</f>
        <v>non esiste</v>
      </c>
      <c r="BJ90" t="str">
        <f>IF(BI90="SSX",IF(COUNTIF(Rose!A$2:A$41,E90)=1,Rose!A$1,IF(COUNTIF(Rose!B$2:B$41,E90)=1,Rose!B$1,IF(COUNTIF(Rose!C$2:C$41,E90)=1,Rose!C$1,IF(COUNTIF(Rose!D$2:D$41,E90)=1,Rose!D$1,Rose!E$1)))),IF(BI90="DSX",IF(COUNTIF(Rose!F$2:F$41,E90)=1,Rose!F$1,IF(COUNTIF(Rose!G$2:G$41,E90)=1,Rose!G$1,IF(COUNTIF(Rose!H$2:H$41,E90)=1,Rose!H$1,IF(COUNTIF(Rose!I$2:I$41,E90)=1,Rose!I$1,Rose!J$1)))),IF(BI90="SDX",IF(COUNTIF(Rose!K$2:K$41,E90)=1,Rose!K$1,IF(COUNTIF(Rose!L$2:L$41,E90)=1,Rose!L$1,IF(COUNTIF(Rose!M$2:M$41,E90)=1,Rose!M$1,IF(COUNTIF(Rose!N$2:N$41,E90)=1,Rose!N$1,Rose!O$1)))),IF(COUNTIF(Rose!P$2:P$41,E90)=1,Rose!P$1,IF(COUNTIF(Rose!Q$2:Q$41,E90)=1,Rose!Q$1,IF(COUNTIF(Rose!R$2:R$41,E90)=1,Rose!R$1,IF(COUNTIF(Rose!S$2:S$41,E90)=1,Rose!S$1,Rose!T$1)))))))</f>
        <v>Verona</v>
      </c>
      <c r="BM90" t="str">
        <f>IF(COUNTIF(Rose!A$2:J$41,SuperCoppa!S90)=1,"META SX",IF(COUNTIF(Rose!K$2:T$41,SuperCoppa!S90)=1,"META DX","non esiste"))</f>
        <v>non esiste</v>
      </c>
      <c r="BN90" t="str">
        <f>IF(BM90="META SX",IF(COUNTIF(Rose!A$2:E$41,SuperCoppa!S90)=1,"SSX","DSX"),IF(BM90="META DX",IF(COUNTIF(Rose!K$2:O$41,SuperCoppa!S90)=1,"SDX","DDX"),"non esiste"))</f>
        <v>non esiste</v>
      </c>
      <c r="BO90" t="str">
        <f>IF(BN90="SSX",IF(COUNTIF(Rose!A$2:A$41,S90)=1,Rose!A$1,IF(COUNTIF(Rose!B$2:B$41,S90)=1,Rose!B$1,IF(COUNTIF(Rose!C$2:C$41,S90)=1,Rose!C$1,IF(COUNTIF(Rose!D$2:D$41,S90)=1,Rose!D$1,Rose!E$1)))),IF(BN90="DSX",IF(COUNTIF(Rose!F$2:F$41,S90)=1,Rose!F$1,IF(COUNTIF(Rose!G$2:G$41,S90)=1,Rose!G$1,IF(COUNTIF(Rose!H$2:H$41,S90)=1,Rose!H$1,IF(COUNTIF(Rose!I$2:I$41,S90)=1,Rose!I$1,Rose!J$1)))),IF(BN90="SDX",IF(COUNTIF(Rose!K$2:K$41,S90)=1,Rose!K$1,IF(COUNTIF(Rose!L$2:L$41,S90)=1,Rose!L$1,IF(COUNTIF(Rose!M$2:M$41,S90)=1,Rose!M$1,IF(COUNTIF(Rose!N$2:N$41,S90)=1,Rose!N$1,Rose!O$1)))),IF(COUNTIF(Rose!P$2:P$41,S90)=1,Rose!P$1,IF(COUNTIF(Rose!Q$2:Q$41,S90)=1,Rose!Q$1,IF(COUNTIF(Rose!R$2:R$41,S90)=1,Rose!R$1,IF(COUNTIF(Rose!S$2:S$41,S90)=1,Rose!S$1,Rose!T$1)))))))</f>
        <v>Verona</v>
      </c>
    </row>
    <row r="91" spans="1:67" ht="15">
      <c r="A91" s="26">
        <f t="shared" si="33"/>
        <v>0</v>
      </c>
      <c r="B91" s="110"/>
      <c r="C91" s="26" t="e">
        <f t="shared" si="34"/>
        <v>#N/A</v>
      </c>
      <c r="D91" s="26" t="str">
        <f t="shared" si="35"/>
        <v>Verona</v>
      </c>
      <c r="E91" s="71"/>
      <c r="F91" s="67">
        <f>IF('Inserisci Voti'!D74="","",'Inserisci Voti'!D74)</f>
      </c>
      <c r="G91" s="67">
        <f>IF('Inserisci Voti'!E74="","",'Inserisci Voti'!E74)</f>
      </c>
      <c r="H91" s="67">
        <f>IF('Inserisci Voti'!F74="","",'Inserisci Voti'!F74)</f>
      </c>
      <c r="I91" s="67">
        <f>IF('Inserisci Voti'!G74="","",'Inserisci Voti'!G74)</f>
      </c>
      <c r="J91" s="67">
        <f>IF('Inserisci Voti'!H74="","",'Inserisci Voti'!H74)</f>
      </c>
      <c r="K91" s="67">
        <f>IF('Inserisci Voti'!I74="","",'Inserisci Voti'!I74)</f>
      </c>
      <c r="L91" s="67">
        <f>IF('Inserisci Voti'!J74="","",'Inserisci Voti'!J74)</f>
      </c>
      <c r="M91" s="72">
        <f>IF('Inserisci Voti'!K74="","",'Inserisci Voti'!K74)</f>
        <v>0</v>
      </c>
      <c r="N91" s="50"/>
      <c r="O91" s="26">
        <f t="shared" si="36"/>
        <v>0</v>
      </c>
      <c r="P91" s="110"/>
      <c r="Q91" s="26" t="e">
        <f t="shared" si="37"/>
        <v>#N/A</v>
      </c>
      <c r="R91" s="26" t="str">
        <f t="shared" si="38"/>
        <v>Verona</v>
      </c>
      <c r="S91" s="71"/>
      <c r="T91" s="98">
        <f>IF('Inserisci Voti'!D158="","",'Inserisci Voti'!D158)</f>
      </c>
      <c r="U91" s="67">
        <f>IF('Inserisci Voti'!E158="","",'Inserisci Voti'!E158)</f>
      </c>
      <c r="V91" s="67">
        <f>IF('Inserisci Voti'!F158="","",'Inserisci Voti'!F158)</f>
      </c>
      <c r="W91" s="67">
        <f>IF('Inserisci Voti'!G158="","",'Inserisci Voti'!G158)</f>
      </c>
      <c r="X91" s="67">
        <f>IF('Inserisci Voti'!H158="","",'Inserisci Voti'!H158)</f>
      </c>
      <c r="Y91" s="67">
        <f>IF('Inserisci Voti'!I158="","",'Inserisci Voti'!I158)</f>
      </c>
      <c r="Z91" s="67">
        <f>IF('Inserisci Voti'!J158="","",'Inserisci Voti'!J158)</f>
      </c>
      <c r="AA91" s="72">
        <f>IF('Inserisci Voti'!K158="","",'Inserisci Voti'!K158)</f>
        <v>0</v>
      </c>
      <c r="AS91" s="23"/>
      <c r="BH91" t="str">
        <f>IF(COUNTIF(Rose!A$2:J$41,SuperCoppa!E91)=1,"META SX",IF(COUNTIF(Rose!K$2:T$41,SuperCoppa!E91)=1,"META DX","non esiste"))</f>
        <v>non esiste</v>
      </c>
      <c r="BI91" t="str">
        <f>IF(BH91="META SX",IF(COUNTIF(Rose!A$2:E$41,SuperCoppa!E91)=1,"SSX","DSX"),IF(BH91="META DX",IF(COUNTIF(Rose!K$2:O$41,SuperCoppa!E91)=1,"SDX","DDX"),"non esiste"))</f>
        <v>non esiste</v>
      </c>
      <c r="BJ91" t="str">
        <f>IF(BI91="SSX",IF(COUNTIF(Rose!A$2:A$41,E91)=1,Rose!A$1,IF(COUNTIF(Rose!B$2:B$41,E91)=1,Rose!B$1,IF(COUNTIF(Rose!C$2:C$41,E91)=1,Rose!C$1,IF(COUNTIF(Rose!D$2:D$41,E91)=1,Rose!D$1,Rose!E$1)))),IF(BI91="DSX",IF(COUNTIF(Rose!F$2:F$41,E91)=1,Rose!F$1,IF(COUNTIF(Rose!G$2:G$41,E91)=1,Rose!G$1,IF(COUNTIF(Rose!H$2:H$41,E91)=1,Rose!H$1,IF(COUNTIF(Rose!I$2:I$41,E91)=1,Rose!I$1,Rose!J$1)))),IF(BI91="SDX",IF(COUNTIF(Rose!K$2:K$41,E91)=1,Rose!K$1,IF(COUNTIF(Rose!L$2:L$41,E91)=1,Rose!L$1,IF(COUNTIF(Rose!M$2:M$41,E91)=1,Rose!M$1,IF(COUNTIF(Rose!N$2:N$41,E91)=1,Rose!N$1,Rose!O$1)))),IF(COUNTIF(Rose!P$2:P$41,E91)=1,Rose!P$1,IF(COUNTIF(Rose!Q$2:Q$41,E91)=1,Rose!Q$1,IF(COUNTIF(Rose!R$2:R$41,E91)=1,Rose!R$1,IF(COUNTIF(Rose!S$2:S$41,E91)=1,Rose!S$1,Rose!T$1)))))))</f>
        <v>Verona</v>
      </c>
      <c r="BM91" t="str">
        <f>IF(COUNTIF(Rose!A$2:J$41,SuperCoppa!S91)=1,"META SX",IF(COUNTIF(Rose!K$2:T$41,SuperCoppa!S91)=1,"META DX","non esiste"))</f>
        <v>non esiste</v>
      </c>
      <c r="BN91" t="str">
        <f>IF(BM91="META SX",IF(COUNTIF(Rose!A$2:E$41,SuperCoppa!S91)=1,"SSX","DSX"),IF(BM91="META DX",IF(COUNTIF(Rose!K$2:O$41,SuperCoppa!S91)=1,"SDX","DDX"),"non esiste"))</f>
        <v>non esiste</v>
      </c>
      <c r="BO91" t="str">
        <f>IF(BN91="SSX",IF(COUNTIF(Rose!A$2:A$41,S91)=1,Rose!A$1,IF(COUNTIF(Rose!B$2:B$41,S91)=1,Rose!B$1,IF(COUNTIF(Rose!C$2:C$41,S91)=1,Rose!C$1,IF(COUNTIF(Rose!D$2:D$41,S91)=1,Rose!D$1,Rose!E$1)))),IF(BN91="DSX",IF(COUNTIF(Rose!F$2:F$41,S91)=1,Rose!F$1,IF(COUNTIF(Rose!G$2:G$41,S91)=1,Rose!G$1,IF(COUNTIF(Rose!H$2:H$41,S91)=1,Rose!H$1,IF(COUNTIF(Rose!I$2:I$41,S91)=1,Rose!I$1,Rose!J$1)))),IF(BN91="SDX",IF(COUNTIF(Rose!K$2:K$41,S91)=1,Rose!K$1,IF(COUNTIF(Rose!L$2:L$41,S91)=1,Rose!L$1,IF(COUNTIF(Rose!M$2:M$41,S91)=1,Rose!M$1,IF(COUNTIF(Rose!N$2:N$41,S91)=1,Rose!N$1,Rose!O$1)))),IF(COUNTIF(Rose!P$2:P$41,S91)=1,Rose!P$1,IF(COUNTIF(Rose!Q$2:Q$41,S91)=1,Rose!Q$1,IF(COUNTIF(Rose!R$2:R$41,S91)=1,Rose!R$1,IF(COUNTIF(Rose!S$2:S$41,S91)=1,Rose!S$1,Rose!T$1)))))))</f>
        <v>Verona</v>
      </c>
    </row>
    <row r="92" spans="1:67" ht="15">
      <c r="A92" s="26">
        <f t="shared" si="33"/>
        <v>0</v>
      </c>
      <c r="B92" s="110"/>
      <c r="C92" s="26" t="e">
        <f t="shared" si="34"/>
        <v>#N/A</v>
      </c>
      <c r="D92" s="26" t="str">
        <f t="shared" si="35"/>
        <v>Verona</v>
      </c>
      <c r="E92" s="71"/>
      <c r="F92" s="67">
        <f>IF('Inserisci Voti'!D75="","",'Inserisci Voti'!D75)</f>
      </c>
      <c r="G92" s="67">
        <f>IF('Inserisci Voti'!E75="","",'Inserisci Voti'!E75)</f>
      </c>
      <c r="H92" s="67">
        <f>IF('Inserisci Voti'!F75="","",'Inserisci Voti'!F75)</f>
      </c>
      <c r="I92" s="67">
        <f>IF('Inserisci Voti'!G75="","",'Inserisci Voti'!G75)</f>
      </c>
      <c r="J92" s="67">
        <f>IF('Inserisci Voti'!H75="","",'Inserisci Voti'!H75)</f>
      </c>
      <c r="K92" s="67">
        <f>IF('Inserisci Voti'!I75="","",'Inserisci Voti'!I75)</f>
      </c>
      <c r="L92" s="67">
        <f>IF('Inserisci Voti'!J75="","",'Inserisci Voti'!J75)</f>
      </c>
      <c r="M92" s="72">
        <f>IF('Inserisci Voti'!K75="","",'Inserisci Voti'!K75)</f>
        <v>0</v>
      </c>
      <c r="N92" s="50"/>
      <c r="O92" s="26">
        <f t="shared" si="36"/>
        <v>0</v>
      </c>
      <c r="P92" s="110"/>
      <c r="Q92" s="26" t="e">
        <f t="shared" si="37"/>
        <v>#N/A</v>
      </c>
      <c r="R92" s="26" t="str">
        <f t="shared" si="38"/>
        <v>Verona</v>
      </c>
      <c r="S92" s="71"/>
      <c r="T92" s="98">
        <f>IF('Inserisci Voti'!D159="","",'Inserisci Voti'!D159)</f>
      </c>
      <c r="U92" s="67">
        <f>IF('Inserisci Voti'!E159="","",'Inserisci Voti'!E159)</f>
      </c>
      <c r="V92" s="67">
        <f>IF('Inserisci Voti'!F159="","",'Inserisci Voti'!F159)</f>
      </c>
      <c r="W92" s="67">
        <f>IF('Inserisci Voti'!G159="","",'Inserisci Voti'!G159)</f>
      </c>
      <c r="X92" s="67">
        <f>IF('Inserisci Voti'!H159="","",'Inserisci Voti'!H159)</f>
      </c>
      <c r="Y92" s="67">
        <f>IF('Inserisci Voti'!I159="","",'Inserisci Voti'!I159)</f>
      </c>
      <c r="Z92" s="67">
        <f>IF('Inserisci Voti'!J159="","",'Inserisci Voti'!J159)</f>
      </c>
      <c r="AA92" s="72">
        <f>IF('Inserisci Voti'!K159="","",'Inserisci Voti'!K159)</f>
        <v>0</v>
      </c>
      <c r="AS92" s="23"/>
      <c r="BH92" t="str">
        <f>IF(COUNTIF(Rose!A$2:J$41,SuperCoppa!E92)=1,"META SX",IF(COUNTIF(Rose!K$2:T$41,SuperCoppa!E92)=1,"META DX","non esiste"))</f>
        <v>non esiste</v>
      </c>
      <c r="BI92" t="str">
        <f>IF(BH92="META SX",IF(COUNTIF(Rose!A$2:E$41,SuperCoppa!E92)=1,"SSX","DSX"),IF(BH92="META DX",IF(COUNTIF(Rose!K$2:O$41,SuperCoppa!E92)=1,"SDX","DDX"),"non esiste"))</f>
        <v>non esiste</v>
      </c>
      <c r="BJ92" t="str">
        <f>IF(BI92="SSX",IF(COUNTIF(Rose!A$2:A$41,E92)=1,Rose!A$1,IF(COUNTIF(Rose!B$2:B$41,E92)=1,Rose!B$1,IF(COUNTIF(Rose!C$2:C$41,E92)=1,Rose!C$1,IF(COUNTIF(Rose!D$2:D$41,E92)=1,Rose!D$1,Rose!E$1)))),IF(BI92="DSX",IF(COUNTIF(Rose!F$2:F$41,E92)=1,Rose!F$1,IF(COUNTIF(Rose!G$2:G$41,E92)=1,Rose!G$1,IF(COUNTIF(Rose!H$2:H$41,E92)=1,Rose!H$1,IF(COUNTIF(Rose!I$2:I$41,E92)=1,Rose!I$1,Rose!J$1)))),IF(BI92="SDX",IF(COUNTIF(Rose!K$2:K$41,E92)=1,Rose!K$1,IF(COUNTIF(Rose!L$2:L$41,E92)=1,Rose!L$1,IF(COUNTIF(Rose!M$2:M$41,E92)=1,Rose!M$1,IF(COUNTIF(Rose!N$2:N$41,E92)=1,Rose!N$1,Rose!O$1)))),IF(COUNTIF(Rose!P$2:P$41,E92)=1,Rose!P$1,IF(COUNTIF(Rose!Q$2:Q$41,E92)=1,Rose!Q$1,IF(COUNTIF(Rose!R$2:R$41,E92)=1,Rose!R$1,IF(COUNTIF(Rose!S$2:S$41,E92)=1,Rose!S$1,Rose!T$1)))))))</f>
        <v>Verona</v>
      </c>
      <c r="BM92" t="str">
        <f>IF(COUNTIF(Rose!A$2:J$41,SuperCoppa!S92)=1,"META SX",IF(COUNTIF(Rose!K$2:T$41,SuperCoppa!S92)=1,"META DX","non esiste"))</f>
        <v>non esiste</v>
      </c>
      <c r="BN92" t="str">
        <f>IF(BM92="META SX",IF(COUNTIF(Rose!A$2:E$41,SuperCoppa!S92)=1,"SSX","DSX"),IF(BM92="META DX",IF(COUNTIF(Rose!K$2:O$41,SuperCoppa!S92)=1,"SDX","DDX"),"non esiste"))</f>
        <v>non esiste</v>
      </c>
      <c r="BO92" t="str">
        <f>IF(BN92="SSX",IF(COUNTIF(Rose!A$2:A$41,S92)=1,Rose!A$1,IF(COUNTIF(Rose!B$2:B$41,S92)=1,Rose!B$1,IF(COUNTIF(Rose!C$2:C$41,S92)=1,Rose!C$1,IF(COUNTIF(Rose!D$2:D$41,S92)=1,Rose!D$1,Rose!E$1)))),IF(BN92="DSX",IF(COUNTIF(Rose!F$2:F$41,S92)=1,Rose!F$1,IF(COUNTIF(Rose!G$2:G$41,S92)=1,Rose!G$1,IF(COUNTIF(Rose!H$2:H$41,S92)=1,Rose!H$1,IF(COUNTIF(Rose!I$2:I$41,S92)=1,Rose!I$1,Rose!J$1)))),IF(BN92="SDX",IF(COUNTIF(Rose!K$2:K$41,S92)=1,Rose!K$1,IF(COUNTIF(Rose!L$2:L$41,S92)=1,Rose!L$1,IF(COUNTIF(Rose!M$2:M$41,S92)=1,Rose!M$1,IF(COUNTIF(Rose!N$2:N$41,S92)=1,Rose!N$1,Rose!O$1)))),IF(COUNTIF(Rose!P$2:P$41,S92)=1,Rose!P$1,IF(COUNTIF(Rose!Q$2:Q$41,S92)=1,Rose!Q$1,IF(COUNTIF(Rose!R$2:R$41,S92)=1,Rose!R$1,IF(COUNTIF(Rose!S$2:S$41,S92)=1,Rose!S$1,Rose!T$1)))))))</f>
        <v>Verona</v>
      </c>
    </row>
    <row r="93" spans="1:67" s="16" customFormat="1" ht="15.75" customHeight="1">
      <c r="A93" s="125" t="s">
        <v>133</v>
      </c>
      <c r="B93" s="125"/>
      <c r="C93" s="125"/>
      <c r="D93" s="90" t="s">
        <v>31</v>
      </c>
      <c r="E93" s="73" t="s">
        <v>0</v>
      </c>
      <c r="F93" s="91" t="s">
        <v>12</v>
      </c>
      <c r="G93" s="92"/>
      <c r="H93" s="93">
        <f>11-COUNT(F82:F92)</f>
        <v>11</v>
      </c>
      <c r="I93" s="92"/>
      <c r="J93" s="92"/>
      <c r="K93" s="94" t="s">
        <v>7</v>
      </c>
      <c r="L93" s="92"/>
      <c r="M93" s="88">
        <v>2</v>
      </c>
      <c r="N93" s="95"/>
      <c r="O93" s="125" t="s">
        <v>133</v>
      </c>
      <c r="P93" s="125"/>
      <c r="Q93" s="125"/>
      <c r="R93" s="90" t="s">
        <v>31</v>
      </c>
      <c r="S93" s="73" t="s">
        <v>0</v>
      </c>
      <c r="T93" s="91" t="s">
        <v>12</v>
      </c>
      <c r="U93" s="92"/>
      <c r="V93" s="93">
        <f>11-COUNT(T82:T92)</f>
        <v>11</v>
      </c>
      <c r="W93" s="92"/>
      <c r="X93" s="92"/>
      <c r="Y93" s="92"/>
      <c r="Z93" s="92"/>
      <c r="AA93" s="96"/>
      <c r="AR93"/>
      <c r="AS93" s="53"/>
      <c r="BH93" s="97" t="str">
        <f>IF(COUNTIF(Rose!A$2:J$41,SuperCoppa!E93)=1,"META SX",IF(COUNTIF(Rose!K$2:T$41,SuperCoppa!E93)=1,"META DX","non esiste"))</f>
        <v>non esiste</v>
      </c>
      <c r="BI93" s="97" t="str">
        <f>IF(BH93="META SX",IF(COUNTIF(Rose!A$2:E$41,SuperCoppa!E93)=1,"SSX","DSX"),IF(BH93="META DX",IF(COUNTIF(Rose!K$2:O$41,SuperCoppa!E93)=1,"SDX","DDX"),"non esiste"))</f>
        <v>non esiste</v>
      </c>
      <c r="BJ93" s="97" t="str">
        <f>IF(BI93="SSX",IF(COUNTIF(Rose!A$2:A$41,E93)=1,Rose!A$1,IF(COUNTIF(Rose!B$2:B$41,E93)=1,Rose!B$1,IF(COUNTIF(Rose!C$2:C$41,E93)=1,Rose!C$1,IF(COUNTIF(Rose!D$2:D$41,E93)=1,Rose!D$1,Rose!E$1)))),IF(BI93="DSX",IF(COUNTIF(Rose!F$2:F$41,E93)=1,Rose!F$1,IF(COUNTIF(Rose!G$2:G$41,E93)=1,Rose!G$1,IF(COUNTIF(Rose!H$2:H$41,E93)=1,Rose!H$1,IF(COUNTIF(Rose!I$2:I$41,E93)=1,Rose!I$1,Rose!J$1)))),IF(BI93="SDX",IF(COUNTIF(Rose!K$2:K$41,E93)=1,Rose!K$1,IF(COUNTIF(Rose!L$2:L$41,E93)=1,Rose!L$1,IF(COUNTIF(Rose!M$2:M$41,E93)=1,Rose!M$1,IF(COUNTIF(Rose!N$2:N$41,E93)=1,Rose!N$1,Rose!O$1)))),IF(COUNTIF(Rose!P$2:P$41,E93)=1,Rose!P$1,IF(COUNTIF(Rose!Q$2:Q$41,E93)=1,Rose!Q$1,IF(COUNTIF(Rose!R$2:R$41,E93)=1,Rose!R$1,IF(COUNTIF(Rose!S$2:S$41,E93)=1,Rose!S$1,Rose!T$1)))))))</f>
        <v>Verona</v>
      </c>
      <c r="BK93" s="97"/>
      <c r="BL93" s="97"/>
      <c r="BM93" s="97" t="str">
        <f>IF(COUNTIF(Rose!A$2:J$41,SuperCoppa!S93)=1,"META SX",IF(COUNTIF(Rose!K$2:T$41,SuperCoppa!S93)=1,"META DX","non esiste"))</f>
        <v>non esiste</v>
      </c>
      <c r="BN93" s="97" t="str">
        <f>IF(BM93="META SX",IF(COUNTIF(Rose!A$2:E$41,SuperCoppa!S93)=1,"SSX","DSX"),IF(BM93="META DX",IF(COUNTIF(Rose!K$2:O$41,SuperCoppa!S93)=1,"SDX","DDX"),"non esiste"))</f>
        <v>non esiste</v>
      </c>
      <c r="BO93" s="97" t="str">
        <f>IF(BN93="SSX",IF(COUNTIF(Rose!A$2:A$41,S93)=1,Rose!A$1,IF(COUNTIF(Rose!B$2:B$41,S93)=1,Rose!B$1,IF(COUNTIF(Rose!C$2:C$41,S93)=1,Rose!C$1,IF(COUNTIF(Rose!D$2:D$41,S93)=1,Rose!D$1,Rose!E$1)))),IF(BN93="DSX",IF(COUNTIF(Rose!F$2:F$41,S93)=1,Rose!F$1,IF(COUNTIF(Rose!G$2:G$41,S93)=1,Rose!G$1,IF(COUNTIF(Rose!H$2:H$41,S93)=1,Rose!H$1,IF(COUNTIF(Rose!I$2:I$41,S93)=1,Rose!I$1,Rose!J$1)))),IF(BN93="SDX",IF(COUNTIF(Rose!K$2:K$41,S93)=1,Rose!K$1,IF(COUNTIF(Rose!L$2:L$41,S93)=1,Rose!L$1,IF(COUNTIF(Rose!M$2:M$41,S93)=1,Rose!M$1,IF(COUNTIF(Rose!N$2:N$41,S93)=1,Rose!N$1,Rose!O$1)))),IF(COUNTIF(Rose!P$2:P$41,S93)=1,Rose!P$1,IF(COUNTIF(Rose!Q$2:Q$41,S93)=1,Rose!Q$1,IF(COUNTIF(Rose!R$2:R$41,S93)=1,Rose!R$1,IF(COUNTIF(Rose!S$2:S$41,S93)=1,Rose!S$1,Rose!T$1)))))))</f>
        <v>Verona</v>
      </c>
    </row>
    <row r="94" spans="1:67" ht="15">
      <c r="A94" s="26">
        <f aca="true" t="shared" si="39" ref="A94:A100">IF(COUNTIF(AG$3:AG$6,E$80)=1,IF(E$80=AS$2,COUNTIF(AS$3:AS$32,E94),IF(E$80=AS$33,COUNTIF(AS$34:AS$62,E94),IF(E$80=AS$63,COUNTIF(AS$64:AS$92,E94),COUNTIF(AS$94:AS$122,E94)))),IF(E$80=AS$123,COUNTIF(AS$124:AS$152,E94),IF(E$80=AS$153,COUNTIF(AS$154:AS$182,E94),IF(E$80=AS$183,COUNTIF(AS$184:AS$212,E94),COUNTIF(AS$214:AS$242,E94)))))</f>
        <v>0</v>
      </c>
      <c r="B94" s="26"/>
      <c r="C94" s="26" t="e">
        <f aca="true" t="shared" si="40" ref="C94:C100">IF(COUNTIF(AG$3:AG$6,E$80)=1,IF(AND(E$80=AS$2,COUNTIF(AS$3:AS$32,E94)=1),LOOKUP(E94,AS$3:AS$32,AR$3:AR$32),IF(AND(E$80=AS$33,COUNTIF(AS$34:AS$62,E94)=1),LOOKUP(E94,AS$34:AS$62,AR$34:AR$62),IF(AND(E$80=AS$63,COUNTIF(AS$64:AS$92,E94)=1),LOOKUP(E94,AS$64:AS$92,AR$64:AR$92),LOOKUP(E94,AS$94:AS$122,AR$94:AR$122)))),IF(AND(E$80=AS$123,COUNTIF(AS$124:AS$152,E94)=1),LOOKUP(E94,AS$124:AS$152,AR$124:AR$152),IF(AND(E$80=AS$153,COUNTIF(AS$154:AS$182,E94)=1),LOOKUP(E94,AS$154:AS$182,AR$154:AR$182),IF(AND(E$80=AS$183,COUNTIF(AS$184:AS$212,E94)=1),LOOKUP(E94,AS$184:AS$212,AR$184:AR$212),LOOKUP(E94,AS$214:AS$242,AR$214:AR$242)))))</f>
        <v>#N/A</v>
      </c>
      <c r="D94" s="26" t="str">
        <f aca="true" t="shared" si="41" ref="D94:D100">BJ94</f>
        <v>Verona</v>
      </c>
      <c r="E94" s="71"/>
      <c r="F94" s="67">
        <f>IF('Inserisci Voti'!D77="","",'Inserisci Voti'!D77)</f>
      </c>
      <c r="G94" s="67">
        <f>IF('Inserisci Voti'!E77="","",'Inserisci Voti'!E77)</f>
      </c>
      <c r="H94" s="67">
        <f>IF('Inserisci Voti'!F77="","",'Inserisci Voti'!F77)</f>
      </c>
      <c r="I94" s="67">
        <f>IF('Inserisci Voti'!G77="","",'Inserisci Voti'!G77)</f>
      </c>
      <c r="J94" s="67">
        <f>IF('Inserisci Voti'!H77="","",'Inserisci Voti'!H77)</f>
      </c>
      <c r="K94" s="67">
        <f>IF('Inserisci Voti'!I77="","",'Inserisci Voti'!I77)</f>
      </c>
      <c r="L94" s="67">
        <f>IF('Inserisci Voti'!J77="","",'Inserisci Voti'!J77)</f>
      </c>
      <c r="M94" s="72">
        <f>IF('Inserisci Voti'!K77="","",'Inserisci Voti'!K77)</f>
        <v>0</v>
      </c>
      <c r="N94" s="50"/>
      <c r="O94" s="26">
        <f aca="true" t="shared" si="42" ref="O94:O100">IF(COUNTIF(AH$3:AH$6,S$80)=0,IF(S$80=AS$2,COUNTIF(AS$3:AS$32,S94),IF(S$80=AS$33,COUNTIF(AS$34:AS$62,S94),IF(S$80=AS$63,COUNTIF(AS$64:AS$92,S94),COUNTIF(AS$94:AS$122,S94)))),IF(S$80=AS$123,COUNTIF(AS$124:AS$152,S94),IF(S$80=AS$153,COUNTIF(AS$154:AS$182,S94),IF(S$80=AS$183,COUNTIF(AS$184:AS$212,S94),COUNTIF(AS$214:AS$242,S94)))))</f>
        <v>0</v>
      </c>
      <c r="P94" s="26"/>
      <c r="Q94" s="26" t="e">
        <f aca="true" t="shared" si="43" ref="Q94:Q100">IF(COUNTIF(AH$3:AH$6,S$80)=0,IF(AND(S$80=AS$2,COUNTIF(AS$3:AS$32,S94)=1),LOOKUP(S94,AS$3:AS$32,AR$3:AR$32),IF(AND(S$80=AS$33,COUNTIF(AS$34:AS$62,S94)=1),LOOKUP(S94,AS$34:AS$62,AR$34:AR$62),IF(AND(S$80=AS$63,COUNTIF(AS$64:AS$92,S94)=1),LOOKUP(S94,AS$64:AS$92,AR$64:AR$92),LOOKUP(S94,AS$94:AS$122,AR$94:AR$122)))),IF(AND(S$80=AS$123,COUNTIF(AS$124:AS$152,S94)=1),LOOKUP(S94,AS$124:AS$152,AR$124:AR$152),IF(AND(S$80=AS$153,COUNTIF(AS$154:AS$182,S94)=1),LOOKUP(S94,AS$154:AS$182,AR$154:AR$182),IF(AND(S$80=AS$183,COUNTIF(AS$184:AS$212,S94)=1),LOOKUP(S94,AS$184:AS$212,AR$184:AR$212),LOOKUP(S94,AS$214:AS$242,AR$214:AR$242)))))</f>
        <v>#N/A</v>
      </c>
      <c r="R94" s="26" t="str">
        <f aca="true" t="shared" si="44" ref="R94:R100">BO94</f>
        <v>Verona</v>
      </c>
      <c r="S94" s="71"/>
      <c r="T94" s="98">
        <f>IF('Inserisci Voti'!D161="","",'Inserisci Voti'!D161)</f>
      </c>
      <c r="U94" s="67">
        <f>IF('Inserisci Voti'!E161="","",'Inserisci Voti'!E161)</f>
      </c>
      <c r="V94" s="67">
        <f>IF('Inserisci Voti'!F161="","",'Inserisci Voti'!F161)</f>
      </c>
      <c r="W94" s="67">
        <f>IF('Inserisci Voti'!G161="","",'Inserisci Voti'!G161)</f>
      </c>
      <c r="X94" s="67">
        <f>IF('Inserisci Voti'!H161="","",'Inserisci Voti'!H161)</f>
      </c>
      <c r="Y94" s="67">
        <f>IF('Inserisci Voti'!I161="","",'Inserisci Voti'!I161)</f>
      </c>
      <c r="Z94" s="67">
        <f>IF('Inserisci Voti'!J161="","",'Inserisci Voti'!J161)</f>
      </c>
      <c r="AA94" s="72">
        <f>IF('Inserisci Voti'!K161="","",'Inserisci Voti'!K161)</f>
        <v>0</v>
      </c>
      <c r="AR94" s="54"/>
      <c r="AS94" s="36"/>
      <c r="BH94" t="str">
        <f>IF(COUNTIF(Rose!A$2:J$41,SuperCoppa!E94)=1,"META SX",IF(COUNTIF(Rose!K$2:T$41,SuperCoppa!E94)=1,"META DX","non esiste"))</f>
        <v>non esiste</v>
      </c>
      <c r="BI94" t="str">
        <f>IF(BH94="META SX",IF(COUNTIF(Rose!A$2:E$41,SuperCoppa!E94)=1,"SSX","DSX"),IF(BH94="META DX",IF(COUNTIF(Rose!K$2:O$41,SuperCoppa!E94)=1,"SDX","DDX"),"non esiste"))</f>
        <v>non esiste</v>
      </c>
      <c r="BJ94" t="str">
        <f>IF(BI94="SSX",IF(COUNTIF(Rose!A$2:A$41,E94)=1,Rose!A$1,IF(COUNTIF(Rose!B$2:B$41,E94)=1,Rose!B$1,IF(COUNTIF(Rose!C$2:C$41,E94)=1,Rose!C$1,IF(COUNTIF(Rose!D$2:D$41,E94)=1,Rose!D$1,Rose!E$1)))),IF(BI94="DSX",IF(COUNTIF(Rose!F$2:F$41,E94)=1,Rose!F$1,IF(COUNTIF(Rose!G$2:G$41,E94)=1,Rose!G$1,IF(COUNTIF(Rose!H$2:H$41,E94)=1,Rose!H$1,IF(COUNTIF(Rose!I$2:I$41,E94)=1,Rose!I$1,Rose!J$1)))),IF(BI94="SDX",IF(COUNTIF(Rose!K$2:K$41,E94)=1,Rose!K$1,IF(COUNTIF(Rose!L$2:L$41,E94)=1,Rose!L$1,IF(COUNTIF(Rose!M$2:M$41,E94)=1,Rose!M$1,IF(COUNTIF(Rose!N$2:N$41,E94)=1,Rose!N$1,Rose!O$1)))),IF(COUNTIF(Rose!P$2:P$41,E94)=1,Rose!P$1,IF(COUNTIF(Rose!Q$2:Q$41,E94)=1,Rose!Q$1,IF(COUNTIF(Rose!R$2:R$41,E94)=1,Rose!R$1,IF(COUNTIF(Rose!S$2:S$41,E94)=1,Rose!S$1,Rose!T$1)))))))</f>
        <v>Verona</v>
      </c>
      <c r="BM94" t="str">
        <f>IF(COUNTIF(Rose!A$2:J$41,SuperCoppa!S94)=1,"META SX",IF(COUNTIF(Rose!K$2:T$41,SuperCoppa!S94)=1,"META DX","non esiste"))</f>
        <v>non esiste</v>
      </c>
      <c r="BN94" t="str">
        <f>IF(BM94="META SX",IF(COUNTIF(Rose!A$2:E$41,SuperCoppa!S94)=1,"SSX","DSX"),IF(BM94="META DX",IF(COUNTIF(Rose!K$2:O$41,SuperCoppa!S94)=1,"SDX","DDX"),"non esiste"))</f>
        <v>non esiste</v>
      </c>
      <c r="BO94" t="str">
        <f>IF(BN94="SSX",IF(COUNTIF(Rose!A$2:A$41,S94)=1,Rose!A$1,IF(COUNTIF(Rose!B$2:B$41,S94)=1,Rose!B$1,IF(COUNTIF(Rose!C$2:C$41,S94)=1,Rose!C$1,IF(COUNTIF(Rose!D$2:D$41,S94)=1,Rose!D$1,Rose!E$1)))),IF(BN94="DSX",IF(COUNTIF(Rose!F$2:F$41,S94)=1,Rose!F$1,IF(COUNTIF(Rose!G$2:G$41,S94)=1,Rose!G$1,IF(COUNTIF(Rose!H$2:H$41,S94)=1,Rose!H$1,IF(COUNTIF(Rose!I$2:I$41,S94)=1,Rose!I$1,Rose!J$1)))),IF(BN94="SDX",IF(COUNTIF(Rose!K$2:K$41,S94)=1,Rose!K$1,IF(COUNTIF(Rose!L$2:L$41,S94)=1,Rose!L$1,IF(COUNTIF(Rose!M$2:M$41,S94)=1,Rose!M$1,IF(COUNTIF(Rose!N$2:N$41,S94)=1,Rose!N$1,Rose!O$1)))),IF(COUNTIF(Rose!P$2:P$41,S94)=1,Rose!P$1,IF(COUNTIF(Rose!Q$2:Q$41,S94)=1,Rose!Q$1,IF(COUNTIF(Rose!R$2:R$41,S94)=1,Rose!R$1,IF(COUNTIF(Rose!S$2:S$41,S94)=1,Rose!S$1,Rose!T$1)))))))</f>
        <v>Verona</v>
      </c>
    </row>
    <row r="95" spans="1:67" ht="15">
      <c r="A95" s="26">
        <f t="shared" si="39"/>
        <v>0</v>
      </c>
      <c r="B95" s="26"/>
      <c r="C95" s="26" t="e">
        <f t="shared" si="40"/>
        <v>#N/A</v>
      </c>
      <c r="D95" s="26" t="str">
        <f t="shared" si="41"/>
        <v>Verona</v>
      </c>
      <c r="E95" s="71"/>
      <c r="F95" s="67">
        <f>IF('Inserisci Voti'!D78="","",'Inserisci Voti'!D78)</f>
      </c>
      <c r="G95" s="67">
        <f>IF('Inserisci Voti'!E78="","",'Inserisci Voti'!E78)</f>
      </c>
      <c r="H95" s="67">
        <f>IF('Inserisci Voti'!F78="","",'Inserisci Voti'!F78)</f>
      </c>
      <c r="I95" s="67">
        <f>IF('Inserisci Voti'!G78="","",'Inserisci Voti'!G78)</f>
      </c>
      <c r="J95" s="67">
        <f>IF('Inserisci Voti'!H78="","",'Inserisci Voti'!H78)</f>
      </c>
      <c r="K95" s="67">
        <f>IF('Inserisci Voti'!I78="","",'Inserisci Voti'!I78)</f>
      </c>
      <c r="L95" s="67">
        <f>IF('Inserisci Voti'!J78="","",'Inserisci Voti'!J78)</f>
      </c>
      <c r="M95" s="72">
        <f>IF('Inserisci Voti'!K78="","",'Inserisci Voti'!K78)</f>
        <v>0</v>
      </c>
      <c r="N95" s="50"/>
      <c r="O95" s="26">
        <f t="shared" si="42"/>
        <v>0</v>
      </c>
      <c r="P95" s="26"/>
      <c r="Q95" s="26" t="e">
        <f t="shared" si="43"/>
        <v>#N/A</v>
      </c>
      <c r="R95" s="26" t="str">
        <f t="shared" si="44"/>
        <v>Verona</v>
      </c>
      <c r="S95" s="71"/>
      <c r="T95" s="98">
        <f>IF('Inserisci Voti'!D162="","",'Inserisci Voti'!D162)</f>
      </c>
      <c r="U95" s="67">
        <f>IF('Inserisci Voti'!E162="","",'Inserisci Voti'!E162)</f>
      </c>
      <c r="V95" s="67">
        <f>IF('Inserisci Voti'!F162="","",'Inserisci Voti'!F162)</f>
      </c>
      <c r="W95" s="67">
        <f>IF('Inserisci Voti'!G162="","",'Inserisci Voti'!G162)</f>
      </c>
      <c r="X95" s="67">
        <f>IF('Inserisci Voti'!H162="","",'Inserisci Voti'!H162)</f>
      </c>
      <c r="Y95" s="67">
        <f>IF('Inserisci Voti'!I162="","",'Inserisci Voti'!I162)</f>
      </c>
      <c r="Z95" s="67">
        <f>IF('Inserisci Voti'!J162="","",'Inserisci Voti'!J162)</f>
      </c>
      <c r="AA95" s="72">
        <f>IF('Inserisci Voti'!K162="","",'Inserisci Voti'!K162)</f>
        <v>0</v>
      </c>
      <c r="AR95" s="54"/>
      <c r="AS95" s="36"/>
      <c r="BH95" t="str">
        <f>IF(COUNTIF(Rose!A$2:J$41,SuperCoppa!E95)=1,"META SX",IF(COUNTIF(Rose!K$2:T$41,SuperCoppa!E95)=1,"META DX","non esiste"))</f>
        <v>non esiste</v>
      </c>
      <c r="BI95" t="str">
        <f>IF(BH95="META SX",IF(COUNTIF(Rose!A$2:E$41,SuperCoppa!E95)=1,"SSX","DSX"),IF(BH95="META DX",IF(COUNTIF(Rose!K$2:O$41,SuperCoppa!E95)=1,"SDX","DDX"),"non esiste"))</f>
        <v>non esiste</v>
      </c>
      <c r="BJ95" t="str">
        <f>IF(BI95="SSX",IF(COUNTIF(Rose!A$2:A$41,E95)=1,Rose!A$1,IF(COUNTIF(Rose!B$2:B$41,E95)=1,Rose!B$1,IF(COUNTIF(Rose!C$2:C$41,E95)=1,Rose!C$1,IF(COUNTIF(Rose!D$2:D$41,E95)=1,Rose!D$1,Rose!E$1)))),IF(BI95="DSX",IF(COUNTIF(Rose!F$2:F$41,E95)=1,Rose!F$1,IF(COUNTIF(Rose!G$2:G$41,E95)=1,Rose!G$1,IF(COUNTIF(Rose!H$2:H$41,E95)=1,Rose!H$1,IF(COUNTIF(Rose!I$2:I$41,E95)=1,Rose!I$1,Rose!J$1)))),IF(BI95="SDX",IF(COUNTIF(Rose!K$2:K$41,E95)=1,Rose!K$1,IF(COUNTIF(Rose!L$2:L$41,E95)=1,Rose!L$1,IF(COUNTIF(Rose!M$2:M$41,E95)=1,Rose!M$1,IF(COUNTIF(Rose!N$2:N$41,E95)=1,Rose!N$1,Rose!O$1)))),IF(COUNTIF(Rose!P$2:P$41,E95)=1,Rose!P$1,IF(COUNTIF(Rose!Q$2:Q$41,E95)=1,Rose!Q$1,IF(COUNTIF(Rose!R$2:R$41,E95)=1,Rose!R$1,IF(COUNTIF(Rose!S$2:S$41,E95)=1,Rose!S$1,Rose!T$1)))))))</f>
        <v>Verona</v>
      </c>
      <c r="BM95" t="str">
        <f>IF(COUNTIF(Rose!A$2:J$41,SuperCoppa!S95)=1,"META SX",IF(COUNTIF(Rose!K$2:T$41,SuperCoppa!S95)=1,"META DX","non esiste"))</f>
        <v>non esiste</v>
      </c>
      <c r="BN95" t="str">
        <f>IF(BM95="META SX",IF(COUNTIF(Rose!A$2:E$41,SuperCoppa!S95)=1,"SSX","DSX"),IF(BM95="META DX",IF(COUNTIF(Rose!K$2:O$41,SuperCoppa!S95)=1,"SDX","DDX"),"non esiste"))</f>
        <v>non esiste</v>
      </c>
      <c r="BO95" t="str">
        <f>IF(BN95="SSX",IF(COUNTIF(Rose!A$2:A$41,S95)=1,Rose!A$1,IF(COUNTIF(Rose!B$2:B$41,S95)=1,Rose!B$1,IF(COUNTIF(Rose!C$2:C$41,S95)=1,Rose!C$1,IF(COUNTIF(Rose!D$2:D$41,S95)=1,Rose!D$1,Rose!E$1)))),IF(BN95="DSX",IF(COUNTIF(Rose!F$2:F$41,S95)=1,Rose!F$1,IF(COUNTIF(Rose!G$2:G$41,S95)=1,Rose!G$1,IF(COUNTIF(Rose!H$2:H$41,S95)=1,Rose!H$1,IF(COUNTIF(Rose!I$2:I$41,S95)=1,Rose!I$1,Rose!J$1)))),IF(BN95="SDX",IF(COUNTIF(Rose!K$2:K$41,S95)=1,Rose!K$1,IF(COUNTIF(Rose!L$2:L$41,S95)=1,Rose!L$1,IF(COUNTIF(Rose!M$2:M$41,S95)=1,Rose!M$1,IF(COUNTIF(Rose!N$2:N$41,S95)=1,Rose!N$1,Rose!O$1)))),IF(COUNTIF(Rose!P$2:P$41,S95)=1,Rose!P$1,IF(COUNTIF(Rose!Q$2:Q$41,S95)=1,Rose!Q$1,IF(COUNTIF(Rose!R$2:R$41,S95)=1,Rose!R$1,IF(COUNTIF(Rose!S$2:S$41,S95)=1,Rose!S$1,Rose!T$1)))))))</f>
        <v>Verona</v>
      </c>
    </row>
    <row r="96" spans="1:67" ht="15">
      <c r="A96" s="26">
        <f t="shared" si="39"/>
        <v>0</v>
      </c>
      <c r="B96" s="26"/>
      <c r="C96" s="26" t="e">
        <f t="shared" si="40"/>
        <v>#N/A</v>
      </c>
      <c r="D96" s="26" t="str">
        <f t="shared" si="41"/>
        <v>Verona</v>
      </c>
      <c r="E96" s="71"/>
      <c r="F96" s="67">
        <f>IF('Inserisci Voti'!D79="","",'Inserisci Voti'!D79)</f>
      </c>
      <c r="G96" s="67">
        <f>IF('Inserisci Voti'!E79="","",'Inserisci Voti'!E79)</f>
      </c>
      <c r="H96" s="67">
        <f>IF('Inserisci Voti'!F79="","",'Inserisci Voti'!F79)</f>
      </c>
      <c r="I96" s="67">
        <f>IF('Inserisci Voti'!G79="","",'Inserisci Voti'!G79)</f>
      </c>
      <c r="J96" s="67">
        <f>IF('Inserisci Voti'!H79="","",'Inserisci Voti'!H79)</f>
      </c>
      <c r="K96" s="67">
        <f>IF('Inserisci Voti'!I79="","",'Inserisci Voti'!I79)</f>
      </c>
      <c r="L96" s="67">
        <f>IF('Inserisci Voti'!J79="","",'Inserisci Voti'!J79)</f>
      </c>
      <c r="M96" s="72">
        <f>IF('Inserisci Voti'!K79="","",'Inserisci Voti'!K79)</f>
        <v>0</v>
      </c>
      <c r="N96" s="50"/>
      <c r="O96" s="26">
        <f t="shared" si="42"/>
        <v>0</v>
      </c>
      <c r="P96" s="26"/>
      <c r="Q96" s="26" t="e">
        <f t="shared" si="43"/>
        <v>#N/A</v>
      </c>
      <c r="R96" s="26" t="str">
        <f t="shared" si="44"/>
        <v>Verona</v>
      </c>
      <c r="S96" s="71"/>
      <c r="T96" s="98">
        <f>IF('Inserisci Voti'!D163="","",'Inserisci Voti'!D163)</f>
      </c>
      <c r="U96" s="67">
        <f>IF('Inserisci Voti'!E163="","",'Inserisci Voti'!E163)</f>
      </c>
      <c r="V96" s="67">
        <f>IF('Inserisci Voti'!F163="","",'Inserisci Voti'!F163)</f>
      </c>
      <c r="W96" s="67">
        <f>IF('Inserisci Voti'!G163="","",'Inserisci Voti'!G163)</f>
      </c>
      <c r="X96" s="67">
        <f>IF('Inserisci Voti'!H163="","",'Inserisci Voti'!H163)</f>
      </c>
      <c r="Y96" s="67">
        <f>IF('Inserisci Voti'!I163="","",'Inserisci Voti'!I163)</f>
      </c>
      <c r="Z96" s="67">
        <f>IF('Inserisci Voti'!J163="","",'Inserisci Voti'!J163)</f>
      </c>
      <c r="AA96" s="72">
        <f>IF('Inserisci Voti'!K163="","",'Inserisci Voti'!K163)</f>
        <v>0</v>
      </c>
      <c r="AR96" s="54"/>
      <c r="AS96" s="36"/>
      <c r="BH96" t="str">
        <f>IF(COUNTIF(Rose!A$2:J$41,SuperCoppa!E96)=1,"META SX",IF(COUNTIF(Rose!K$2:T$41,SuperCoppa!E96)=1,"META DX","non esiste"))</f>
        <v>non esiste</v>
      </c>
      <c r="BI96" t="str">
        <f>IF(BH96="META SX",IF(COUNTIF(Rose!A$2:E$41,SuperCoppa!E96)=1,"SSX","DSX"),IF(BH96="META DX",IF(COUNTIF(Rose!K$2:O$41,SuperCoppa!E96)=1,"SDX","DDX"),"non esiste"))</f>
        <v>non esiste</v>
      </c>
      <c r="BJ96" t="str">
        <f>IF(BI96="SSX",IF(COUNTIF(Rose!A$2:A$41,E96)=1,Rose!A$1,IF(COUNTIF(Rose!B$2:B$41,E96)=1,Rose!B$1,IF(COUNTIF(Rose!C$2:C$41,E96)=1,Rose!C$1,IF(COUNTIF(Rose!D$2:D$41,E96)=1,Rose!D$1,Rose!E$1)))),IF(BI96="DSX",IF(COUNTIF(Rose!F$2:F$41,E96)=1,Rose!F$1,IF(COUNTIF(Rose!G$2:G$41,E96)=1,Rose!G$1,IF(COUNTIF(Rose!H$2:H$41,E96)=1,Rose!H$1,IF(COUNTIF(Rose!I$2:I$41,E96)=1,Rose!I$1,Rose!J$1)))),IF(BI96="SDX",IF(COUNTIF(Rose!K$2:K$41,E96)=1,Rose!K$1,IF(COUNTIF(Rose!L$2:L$41,E96)=1,Rose!L$1,IF(COUNTIF(Rose!M$2:M$41,E96)=1,Rose!M$1,IF(COUNTIF(Rose!N$2:N$41,E96)=1,Rose!N$1,Rose!O$1)))),IF(COUNTIF(Rose!P$2:P$41,E96)=1,Rose!P$1,IF(COUNTIF(Rose!Q$2:Q$41,E96)=1,Rose!Q$1,IF(COUNTIF(Rose!R$2:R$41,E96)=1,Rose!R$1,IF(COUNTIF(Rose!S$2:S$41,E96)=1,Rose!S$1,Rose!T$1)))))))</f>
        <v>Verona</v>
      </c>
      <c r="BM96" t="str">
        <f>IF(COUNTIF(Rose!A$2:J$41,SuperCoppa!S96)=1,"META SX",IF(COUNTIF(Rose!K$2:T$41,SuperCoppa!S96)=1,"META DX","non esiste"))</f>
        <v>non esiste</v>
      </c>
      <c r="BN96" t="str">
        <f>IF(BM96="META SX",IF(COUNTIF(Rose!A$2:E$41,SuperCoppa!S96)=1,"SSX","DSX"),IF(BM96="META DX",IF(COUNTIF(Rose!K$2:O$41,SuperCoppa!S96)=1,"SDX","DDX"),"non esiste"))</f>
        <v>non esiste</v>
      </c>
      <c r="BO96" t="str">
        <f>IF(BN96="SSX",IF(COUNTIF(Rose!A$2:A$41,S96)=1,Rose!A$1,IF(COUNTIF(Rose!B$2:B$41,S96)=1,Rose!B$1,IF(COUNTIF(Rose!C$2:C$41,S96)=1,Rose!C$1,IF(COUNTIF(Rose!D$2:D$41,S96)=1,Rose!D$1,Rose!E$1)))),IF(BN96="DSX",IF(COUNTIF(Rose!F$2:F$41,S96)=1,Rose!F$1,IF(COUNTIF(Rose!G$2:G$41,S96)=1,Rose!G$1,IF(COUNTIF(Rose!H$2:H$41,S96)=1,Rose!H$1,IF(COUNTIF(Rose!I$2:I$41,S96)=1,Rose!I$1,Rose!J$1)))),IF(BN96="SDX",IF(COUNTIF(Rose!K$2:K$41,S96)=1,Rose!K$1,IF(COUNTIF(Rose!L$2:L$41,S96)=1,Rose!L$1,IF(COUNTIF(Rose!M$2:M$41,S96)=1,Rose!M$1,IF(COUNTIF(Rose!N$2:N$41,S96)=1,Rose!N$1,Rose!O$1)))),IF(COUNTIF(Rose!P$2:P$41,S96)=1,Rose!P$1,IF(COUNTIF(Rose!Q$2:Q$41,S96)=1,Rose!Q$1,IF(COUNTIF(Rose!R$2:R$41,S96)=1,Rose!R$1,IF(COUNTIF(Rose!S$2:S$41,S96)=1,Rose!S$1,Rose!T$1)))))))</f>
        <v>Verona</v>
      </c>
    </row>
    <row r="97" spans="1:67" ht="15">
      <c r="A97" s="26">
        <f t="shared" si="39"/>
        <v>0</v>
      </c>
      <c r="B97" s="26"/>
      <c r="C97" s="26" t="e">
        <f t="shared" si="40"/>
        <v>#N/A</v>
      </c>
      <c r="D97" s="26" t="str">
        <f t="shared" si="41"/>
        <v>Verona</v>
      </c>
      <c r="E97" s="71"/>
      <c r="F97" s="67">
        <f>IF('Inserisci Voti'!D80="","",'Inserisci Voti'!D80)</f>
      </c>
      <c r="G97" s="67">
        <f>IF('Inserisci Voti'!E80="","",'Inserisci Voti'!E80)</f>
      </c>
      <c r="H97" s="67">
        <f>IF('Inserisci Voti'!F80="","",'Inserisci Voti'!F80)</f>
      </c>
      <c r="I97" s="67">
        <f>IF('Inserisci Voti'!G80="","",'Inserisci Voti'!G80)</f>
      </c>
      <c r="J97" s="67">
        <f>IF('Inserisci Voti'!H80="","",'Inserisci Voti'!H80)</f>
      </c>
      <c r="K97" s="67">
        <f>IF('Inserisci Voti'!I80="","",'Inserisci Voti'!I80)</f>
      </c>
      <c r="L97" s="67">
        <f>IF('Inserisci Voti'!J80="","",'Inserisci Voti'!J80)</f>
      </c>
      <c r="M97" s="72">
        <f>IF('Inserisci Voti'!K80="","",'Inserisci Voti'!K80)</f>
        <v>0</v>
      </c>
      <c r="N97" s="50"/>
      <c r="O97" s="26">
        <f t="shared" si="42"/>
        <v>0</v>
      </c>
      <c r="P97" s="26"/>
      <c r="Q97" s="26" t="e">
        <f t="shared" si="43"/>
        <v>#N/A</v>
      </c>
      <c r="R97" s="26" t="str">
        <f t="shared" si="44"/>
        <v>Verona</v>
      </c>
      <c r="S97" s="71"/>
      <c r="T97" s="98">
        <f>IF('Inserisci Voti'!D164="","",'Inserisci Voti'!D164)</f>
      </c>
      <c r="U97" s="67">
        <f>IF('Inserisci Voti'!E164="","",'Inserisci Voti'!E164)</f>
      </c>
      <c r="V97" s="67">
        <f>IF('Inserisci Voti'!F164="","",'Inserisci Voti'!F164)</f>
      </c>
      <c r="W97" s="67">
        <f>IF('Inserisci Voti'!G164="","",'Inserisci Voti'!G164)</f>
      </c>
      <c r="X97" s="67">
        <f>IF('Inserisci Voti'!H164="","",'Inserisci Voti'!H164)</f>
      </c>
      <c r="Y97" s="67">
        <f>IF('Inserisci Voti'!I164="","",'Inserisci Voti'!I164)</f>
      </c>
      <c r="Z97" s="67">
        <f>IF('Inserisci Voti'!J164="","",'Inserisci Voti'!J164)</f>
      </c>
      <c r="AA97" s="72">
        <f>IF('Inserisci Voti'!K164="","",'Inserisci Voti'!K164)</f>
        <v>0</v>
      </c>
      <c r="AR97" s="4"/>
      <c r="AS97" s="36"/>
      <c r="BH97" t="str">
        <f>IF(COUNTIF(Rose!A$2:J$41,SuperCoppa!E97)=1,"META SX",IF(COUNTIF(Rose!K$2:T$41,SuperCoppa!E97)=1,"META DX","non esiste"))</f>
        <v>non esiste</v>
      </c>
      <c r="BI97" t="str">
        <f>IF(BH97="META SX",IF(COUNTIF(Rose!A$2:E$41,SuperCoppa!E97)=1,"SSX","DSX"),IF(BH97="META DX",IF(COUNTIF(Rose!K$2:O$41,SuperCoppa!E97)=1,"SDX","DDX"),"non esiste"))</f>
        <v>non esiste</v>
      </c>
      <c r="BJ97" t="str">
        <f>IF(BI97="SSX",IF(COUNTIF(Rose!A$2:A$41,E97)=1,Rose!A$1,IF(COUNTIF(Rose!B$2:B$41,E97)=1,Rose!B$1,IF(COUNTIF(Rose!C$2:C$41,E97)=1,Rose!C$1,IF(COUNTIF(Rose!D$2:D$41,E97)=1,Rose!D$1,Rose!E$1)))),IF(BI97="DSX",IF(COUNTIF(Rose!F$2:F$41,E97)=1,Rose!F$1,IF(COUNTIF(Rose!G$2:G$41,E97)=1,Rose!G$1,IF(COUNTIF(Rose!H$2:H$41,E97)=1,Rose!H$1,IF(COUNTIF(Rose!I$2:I$41,E97)=1,Rose!I$1,Rose!J$1)))),IF(BI97="SDX",IF(COUNTIF(Rose!K$2:K$41,E97)=1,Rose!K$1,IF(COUNTIF(Rose!L$2:L$41,E97)=1,Rose!L$1,IF(COUNTIF(Rose!M$2:M$41,E97)=1,Rose!M$1,IF(COUNTIF(Rose!N$2:N$41,E97)=1,Rose!N$1,Rose!O$1)))),IF(COUNTIF(Rose!P$2:P$41,E97)=1,Rose!P$1,IF(COUNTIF(Rose!Q$2:Q$41,E97)=1,Rose!Q$1,IF(COUNTIF(Rose!R$2:R$41,E97)=1,Rose!R$1,IF(COUNTIF(Rose!S$2:S$41,E97)=1,Rose!S$1,Rose!T$1)))))))</f>
        <v>Verona</v>
      </c>
      <c r="BM97" t="str">
        <f>IF(COUNTIF(Rose!A$2:J$41,SuperCoppa!S97)=1,"META SX",IF(COUNTIF(Rose!K$2:T$41,SuperCoppa!S97)=1,"META DX","non esiste"))</f>
        <v>non esiste</v>
      </c>
      <c r="BN97" t="str">
        <f>IF(BM97="META SX",IF(COUNTIF(Rose!A$2:E$41,SuperCoppa!S97)=1,"SSX","DSX"),IF(BM97="META DX",IF(COUNTIF(Rose!K$2:O$41,SuperCoppa!S97)=1,"SDX","DDX"),"non esiste"))</f>
        <v>non esiste</v>
      </c>
      <c r="BO97" t="str">
        <f>IF(BN97="SSX",IF(COUNTIF(Rose!A$2:A$41,S97)=1,Rose!A$1,IF(COUNTIF(Rose!B$2:B$41,S97)=1,Rose!B$1,IF(COUNTIF(Rose!C$2:C$41,S97)=1,Rose!C$1,IF(COUNTIF(Rose!D$2:D$41,S97)=1,Rose!D$1,Rose!E$1)))),IF(BN97="DSX",IF(COUNTIF(Rose!F$2:F$41,S97)=1,Rose!F$1,IF(COUNTIF(Rose!G$2:G$41,S97)=1,Rose!G$1,IF(COUNTIF(Rose!H$2:H$41,S97)=1,Rose!H$1,IF(COUNTIF(Rose!I$2:I$41,S97)=1,Rose!I$1,Rose!J$1)))),IF(BN97="SDX",IF(COUNTIF(Rose!K$2:K$41,S97)=1,Rose!K$1,IF(COUNTIF(Rose!L$2:L$41,S97)=1,Rose!L$1,IF(COUNTIF(Rose!M$2:M$41,S97)=1,Rose!M$1,IF(COUNTIF(Rose!N$2:N$41,S97)=1,Rose!N$1,Rose!O$1)))),IF(COUNTIF(Rose!P$2:P$41,S97)=1,Rose!P$1,IF(COUNTIF(Rose!Q$2:Q$41,S97)=1,Rose!Q$1,IF(COUNTIF(Rose!R$2:R$41,S97)=1,Rose!R$1,IF(COUNTIF(Rose!S$2:S$41,S97)=1,Rose!S$1,Rose!T$1)))))))</f>
        <v>Verona</v>
      </c>
    </row>
    <row r="98" spans="1:67" ht="15">
      <c r="A98" s="26">
        <f t="shared" si="39"/>
        <v>0</v>
      </c>
      <c r="B98" s="26"/>
      <c r="C98" s="26" t="e">
        <f t="shared" si="40"/>
        <v>#N/A</v>
      </c>
      <c r="D98" s="26" t="str">
        <f t="shared" si="41"/>
        <v>Verona</v>
      </c>
      <c r="E98" s="71"/>
      <c r="F98" s="67">
        <f>IF('Inserisci Voti'!D81="","",'Inserisci Voti'!D81)</f>
      </c>
      <c r="G98" s="67">
        <f>IF('Inserisci Voti'!E81="","",'Inserisci Voti'!E81)</f>
      </c>
      <c r="H98" s="67">
        <f>IF('Inserisci Voti'!F81="","",'Inserisci Voti'!F81)</f>
      </c>
      <c r="I98" s="67">
        <f>IF('Inserisci Voti'!G81="","",'Inserisci Voti'!G81)</f>
      </c>
      <c r="J98" s="67">
        <f>IF('Inserisci Voti'!H81="","",'Inserisci Voti'!H81)</f>
      </c>
      <c r="K98" s="67">
        <f>IF('Inserisci Voti'!I81="","",'Inserisci Voti'!I81)</f>
      </c>
      <c r="L98" s="67">
        <f>IF('Inserisci Voti'!J81="","",'Inserisci Voti'!J81)</f>
      </c>
      <c r="M98" s="72">
        <f>IF('Inserisci Voti'!K81="","",'Inserisci Voti'!K81)</f>
        <v>0</v>
      </c>
      <c r="N98" s="50"/>
      <c r="O98" s="26">
        <f t="shared" si="42"/>
        <v>0</v>
      </c>
      <c r="P98" s="26"/>
      <c r="Q98" s="26" t="e">
        <f t="shared" si="43"/>
        <v>#N/A</v>
      </c>
      <c r="R98" s="26" t="str">
        <f t="shared" si="44"/>
        <v>Verona</v>
      </c>
      <c r="S98" s="71"/>
      <c r="T98" s="98">
        <f>IF('Inserisci Voti'!D165="","",'Inserisci Voti'!D165)</f>
      </c>
      <c r="U98" s="67">
        <f>IF('Inserisci Voti'!E165="","",'Inserisci Voti'!E165)</f>
      </c>
      <c r="V98" s="67">
        <f>IF('Inserisci Voti'!F165="","",'Inserisci Voti'!F165)</f>
      </c>
      <c r="W98" s="67">
        <f>IF('Inserisci Voti'!G165="","",'Inserisci Voti'!G165)</f>
      </c>
      <c r="X98" s="67">
        <f>IF('Inserisci Voti'!H165="","",'Inserisci Voti'!H165)</f>
      </c>
      <c r="Y98" s="67">
        <f>IF('Inserisci Voti'!I165="","",'Inserisci Voti'!I165)</f>
      </c>
      <c r="Z98" s="67">
        <f>IF('Inserisci Voti'!J165="","",'Inserisci Voti'!J165)</f>
      </c>
      <c r="AA98" s="72">
        <f>IF('Inserisci Voti'!K165="","",'Inserisci Voti'!K165)</f>
        <v>0</v>
      </c>
      <c r="AR98" s="4"/>
      <c r="AS98" s="36"/>
      <c r="BH98" t="str">
        <f>IF(COUNTIF(Rose!A$2:J$41,SuperCoppa!E98)=1,"META SX",IF(COUNTIF(Rose!K$2:T$41,SuperCoppa!E98)=1,"META DX","non esiste"))</f>
        <v>non esiste</v>
      </c>
      <c r="BI98" t="str">
        <f>IF(BH98="META SX",IF(COUNTIF(Rose!A$2:E$41,SuperCoppa!E98)=1,"SSX","DSX"),IF(BH98="META DX",IF(COUNTIF(Rose!K$2:O$41,SuperCoppa!E98)=1,"SDX","DDX"),"non esiste"))</f>
        <v>non esiste</v>
      </c>
      <c r="BJ98" t="str">
        <f>IF(BI98="SSX",IF(COUNTIF(Rose!A$2:A$41,E98)=1,Rose!A$1,IF(COUNTIF(Rose!B$2:B$41,E98)=1,Rose!B$1,IF(COUNTIF(Rose!C$2:C$41,E98)=1,Rose!C$1,IF(COUNTIF(Rose!D$2:D$41,E98)=1,Rose!D$1,Rose!E$1)))),IF(BI98="DSX",IF(COUNTIF(Rose!F$2:F$41,E98)=1,Rose!F$1,IF(COUNTIF(Rose!G$2:G$41,E98)=1,Rose!G$1,IF(COUNTIF(Rose!H$2:H$41,E98)=1,Rose!H$1,IF(COUNTIF(Rose!I$2:I$41,E98)=1,Rose!I$1,Rose!J$1)))),IF(BI98="SDX",IF(COUNTIF(Rose!K$2:K$41,E98)=1,Rose!K$1,IF(COUNTIF(Rose!L$2:L$41,E98)=1,Rose!L$1,IF(COUNTIF(Rose!M$2:M$41,E98)=1,Rose!M$1,IF(COUNTIF(Rose!N$2:N$41,E98)=1,Rose!N$1,Rose!O$1)))),IF(COUNTIF(Rose!P$2:P$41,E98)=1,Rose!P$1,IF(COUNTIF(Rose!Q$2:Q$41,E98)=1,Rose!Q$1,IF(COUNTIF(Rose!R$2:R$41,E98)=1,Rose!R$1,IF(COUNTIF(Rose!S$2:S$41,E98)=1,Rose!S$1,Rose!T$1)))))))</f>
        <v>Verona</v>
      </c>
      <c r="BM98" t="str">
        <f>IF(COUNTIF(Rose!A$2:J$41,SuperCoppa!S98)=1,"META SX",IF(COUNTIF(Rose!K$2:T$41,SuperCoppa!S98)=1,"META DX","non esiste"))</f>
        <v>non esiste</v>
      </c>
      <c r="BN98" t="str">
        <f>IF(BM98="META SX",IF(COUNTIF(Rose!A$2:E$41,SuperCoppa!S98)=1,"SSX","DSX"),IF(BM98="META DX",IF(COUNTIF(Rose!K$2:O$41,SuperCoppa!S98)=1,"SDX","DDX"),"non esiste"))</f>
        <v>non esiste</v>
      </c>
      <c r="BO98" t="str">
        <f>IF(BN98="SSX",IF(COUNTIF(Rose!A$2:A$41,S98)=1,Rose!A$1,IF(COUNTIF(Rose!B$2:B$41,S98)=1,Rose!B$1,IF(COUNTIF(Rose!C$2:C$41,S98)=1,Rose!C$1,IF(COUNTIF(Rose!D$2:D$41,S98)=1,Rose!D$1,Rose!E$1)))),IF(BN98="DSX",IF(COUNTIF(Rose!F$2:F$41,S98)=1,Rose!F$1,IF(COUNTIF(Rose!G$2:G$41,S98)=1,Rose!G$1,IF(COUNTIF(Rose!H$2:H$41,S98)=1,Rose!H$1,IF(COUNTIF(Rose!I$2:I$41,S98)=1,Rose!I$1,Rose!J$1)))),IF(BN98="SDX",IF(COUNTIF(Rose!K$2:K$41,S98)=1,Rose!K$1,IF(COUNTIF(Rose!L$2:L$41,S98)=1,Rose!L$1,IF(COUNTIF(Rose!M$2:M$41,S98)=1,Rose!M$1,IF(COUNTIF(Rose!N$2:N$41,S98)=1,Rose!N$1,Rose!O$1)))),IF(COUNTIF(Rose!P$2:P$41,S98)=1,Rose!P$1,IF(COUNTIF(Rose!Q$2:Q$41,S98)=1,Rose!Q$1,IF(COUNTIF(Rose!R$2:R$41,S98)=1,Rose!R$1,IF(COUNTIF(Rose!S$2:S$41,S98)=1,Rose!S$1,Rose!T$1)))))))</f>
        <v>Verona</v>
      </c>
    </row>
    <row r="99" spans="1:67" ht="15">
      <c r="A99" s="26">
        <f t="shared" si="39"/>
        <v>0</v>
      </c>
      <c r="B99" s="26"/>
      <c r="C99" s="26" t="e">
        <f t="shared" si="40"/>
        <v>#N/A</v>
      </c>
      <c r="D99" s="26" t="str">
        <f t="shared" si="41"/>
        <v>Verona</v>
      </c>
      <c r="E99" s="71"/>
      <c r="F99" s="67">
        <f>IF('Inserisci Voti'!D82="","",'Inserisci Voti'!D82)</f>
      </c>
      <c r="G99" s="67">
        <f>IF('Inserisci Voti'!E82="","",'Inserisci Voti'!E82)</f>
      </c>
      <c r="H99" s="67">
        <f>IF('Inserisci Voti'!F82="","",'Inserisci Voti'!F82)</f>
      </c>
      <c r="I99" s="67">
        <f>IF('Inserisci Voti'!G82="","",'Inserisci Voti'!G82)</f>
      </c>
      <c r="J99" s="67">
        <f>IF('Inserisci Voti'!H82="","",'Inserisci Voti'!H82)</f>
      </c>
      <c r="K99" s="67">
        <f>IF('Inserisci Voti'!I82="","",'Inserisci Voti'!I82)</f>
      </c>
      <c r="L99" s="67">
        <f>IF('Inserisci Voti'!J82="","",'Inserisci Voti'!J82)</f>
      </c>
      <c r="M99" s="72">
        <f>IF('Inserisci Voti'!K82="","",'Inserisci Voti'!K82)</f>
        <v>0</v>
      </c>
      <c r="N99" s="50"/>
      <c r="O99" s="26">
        <f t="shared" si="42"/>
        <v>0</v>
      </c>
      <c r="P99" s="26"/>
      <c r="Q99" s="26" t="e">
        <f t="shared" si="43"/>
        <v>#N/A</v>
      </c>
      <c r="R99" s="26" t="str">
        <f t="shared" si="44"/>
        <v>Verona</v>
      </c>
      <c r="S99" s="71"/>
      <c r="T99" s="98">
        <f>IF('Inserisci Voti'!D166="","",'Inserisci Voti'!D166)</f>
      </c>
      <c r="U99" s="67">
        <f>IF('Inserisci Voti'!E166="","",'Inserisci Voti'!E166)</f>
      </c>
      <c r="V99" s="67">
        <f>IF('Inserisci Voti'!F166="","",'Inserisci Voti'!F166)</f>
      </c>
      <c r="W99" s="67">
        <f>IF('Inserisci Voti'!G166="","",'Inserisci Voti'!G166)</f>
      </c>
      <c r="X99" s="67">
        <f>IF('Inserisci Voti'!H166="","",'Inserisci Voti'!H166)</f>
      </c>
      <c r="Y99" s="67">
        <f>IF('Inserisci Voti'!I166="","",'Inserisci Voti'!I166)</f>
      </c>
      <c r="Z99" s="67">
        <f>IF('Inserisci Voti'!J166="","",'Inserisci Voti'!J166)</f>
      </c>
      <c r="AA99" s="72">
        <f>IF('Inserisci Voti'!K166="","",'Inserisci Voti'!K166)</f>
        <v>0</v>
      </c>
      <c r="AR99" s="54"/>
      <c r="AS99" s="36"/>
      <c r="BH99" t="str">
        <f>IF(COUNTIF(Rose!A$2:J$41,SuperCoppa!E99)=1,"META SX",IF(COUNTIF(Rose!K$2:T$41,SuperCoppa!E99)=1,"META DX","non esiste"))</f>
        <v>non esiste</v>
      </c>
      <c r="BI99" t="str">
        <f>IF(BH99="META SX",IF(COUNTIF(Rose!A$2:E$41,SuperCoppa!E99)=1,"SSX","DSX"),IF(BH99="META DX",IF(COUNTIF(Rose!K$2:O$41,SuperCoppa!E99)=1,"SDX","DDX"),"non esiste"))</f>
        <v>non esiste</v>
      </c>
      <c r="BJ99" t="str">
        <f>IF(BI99="SSX",IF(COUNTIF(Rose!A$2:A$41,E99)=1,Rose!A$1,IF(COUNTIF(Rose!B$2:B$41,E99)=1,Rose!B$1,IF(COUNTIF(Rose!C$2:C$41,E99)=1,Rose!C$1,IF(COUNTIF(Rose!D$2:D$41,E99)=1,Rose!D$1,Rose!E$1)))),IF(BI99="DSX",IF(COUNTIF(Rose!F$2:F$41,E99)=1,Rose!F$1,IF(COUNTIF(Rose!G$2:G$41,E99)=1,Rose!G$1,IF(COUNTIF(Rose!H$2:H$41,E99)=1,Rose!H$1,IF(COUNTIF(Rose!I$2:I$41,E99)=1,Rose!I$1,Rose!J$1)))),IF(BI99="SDX",IF(COUNTIF(Rose!K$2:K$41,E99)=1,Rose!K$1,IF(COUNTIF(Rose!L$2:L$41,E99)=1,Rose!L$1,IF(COUNTIF(Rose!M$2:M$41,E99)=1,Rose!M$1,IF(COUNTIF(Rose!N$2:N$41,E99)=1,Rose!N$1,Rose!O$1)))),IF(COUNTIF(Rose!P$2:P$41,E99)=1,Rose!P$1,IF(COUNTIF(Rose!Q$2:Q$41,E99)=1,Rose!Q$1,IF(COUNTIF(Rose!R$2:R$41,E99)=1,Rose!R$1,IF(COUNTIF(Rose!S$2:S$41,E99)=1,Rose!S$1,Rose!T$1)))))))</f>
        <v>Verona</v>
      </c>
      <c r="BM99" t="str">
        <f>IF(COUNTIF(Rose!A$2:J$41,SuperCoppa!S99)=1,"META SX",IF(COUNTIF(Rose!K$2:T$41,SuperCoppa!S99)=1,"META DX","non esiste"))</f>
        <v>non esiste</v>
      </c>
      <c r="BN99" t="str">
        <f>IF(BM99="META SX",IF(COUNTIF(Rose!A$2:E$41,SuperCoppa!S99)=1,"SSX","DSX"),IF(BM99="META DX",IF(COUNTIF(Rose!K$2:O$41,SuperCoppa!S99)=1,"SDX","DDX"),"non esiste"))</f>
        <v>non esiste</v>
      </c>
      <c r="BO99" t="str">
        <f>IF(BN99="SSX",IF(COUNTIF(Rose!A$2:A$41,S99)=1,Rose!A$1,IF(COUNTIF(Rose!B$2:B$41,S99)=1,Rose!B$1,IF(COUNTIF(Rose!C$2:C$41,S99)=1,Rose!C$1,IF(COUNTIF(Rose!D$2:D$41,S99)=1,Rose!D$1,Rose!E$1)))),IF(BN99="DSX",IF(COUNTIF(Rose!F$2:F$41,S99)=1,Rose!F$1,IF(COUNTIF(Rose!G$2:G$41,S99)=1,Rose!G$1,IF(COUNTIF(Rose!H$2:H$41,S99)=1,Rose!H$1,IF(COUNTIF(Rose!I$2:I$41,S99)=1,Rose!I$1,Rose!J$1)))),IF(BN99="SDX",IF(COUNTIF(Rose!K$2:K$41,S99)=1,Rose!K$1,IF(COUNTIF(Rose!L$2:L$41,S99)=1,Rose!L$1,IF(COUNTIF(Rose!M$2:M$41,S99)=1,Rose!M$1,IF(COUNTIF(Rose!N$2:N$41,S99)=1,Rose!N$1,Rose!O$1)))),IF(COUNTIF(Rose!P$2:P$41,S99)=1,Rose!P$1,IF(COUNTIF(Rose!Q$2:Q$41,S99)=1,Rose!Q$1,IF(COUNTIF(Rose!R$2:R$41,S99)=1,Rose!R$1,IF(COUNTIF(Rose!S$2:S$41,S99)=1,Rose!S$1,Rose!T$1)))))))</f>
        <v>Verona</v>
      </c>
    </row>
    <row r="100" spans="1:67" ht="15">
      <c r="A100" s="26">
        <f t="shared" si="39"/>
        <v>0</v>
      </c>
      <c r="B100" s="26"/>
      <c r="C100" s="26" t="e">
        <f t="shared" si="40"/>
        <v>#N/A</v>
      </c>
      <c r="D100" s="26" t="str">
        <f t="shared" si="41"/>
        <v>Verona</v>
      </c>
      <c r="E100" s="118"/>
      <c r="F100" s="67">
        <f>IF('Inserisci Voti'!D83="","",'Inserisci Voti'!D83)</f>
      </c>
      <c r="G100" s="67">
        <f>IF('Inserisci Voti'!E83="","",'Inserisci Voti'!E83)</f>
      </c>
      <c r="H100" s="67">
        <f>IF('Inserisci Voti'!F83="","",'Inserisci Voti'!F83)</f>
      </c>
      <c r="I100" s="67">
        <f>IF('Inserisci Voti'!G83="","",'Inserisci Voti'!G83)</f>
      </c>
      <c r="J100" s="67">
        <f>IF('Inserisci Voti'!H83="","",'Inserisci Voti'!H83)</f>
      </c>
      <c r="K100" s="67">
        <f>IF('Inserisci Voti'!I83="","",'Inserisci Voti'!I83)</f>
      </c>
      <c r="L100" s="67">
        <f>IF('Inserisci Voti'!J83="","",'Inserisci Voti'!J83)</f>
      </c>
      <c r="M100" s="72">
        <f>IF('Inserisci Voti'!K83="","",'Inserisci Voti'!K83)</f>
        <v>0</v>
      </c>
      <c r="N100" s="50"/>
      <c r="O100" s="26">
        <f t="shared" si="42"/>
        <v>0</v>
      </c>
      <c r="P100" s="26"/>
      <c r="Q100" s="26" t="e">
        <f t="shared" si="43"/>
        <v>#N/A</v>
      </c>
      <c r="R100" s="26" t="str">
        <f t="shared" si="44"/>
        <v>Verona</v>
      </c>
      <c r="S100" s="71"/>
      <c r="T100" s="98">
        <f>IF('Inserisci Voti'!D167="","",'Inserisci Voti'!D167)</f>
      </c>
      <c r="U100" s="67">
        <f>IF('Inserisci Voti'!E167="","",'Inserisci Voti'!E167)</f>
      </c>
      <c r="V100" s="67">
        <f>IF('Inserisci Voti'!F167="","",'Inserisci Voti'!F167)</f>
      </c>
      <c r="W100" s="67">
        <f>IF('Inserisci Voti'!G167="","",'Inserisci Voti'!G167)</f>
      </c>
      <c r="X100" s="67">
        <f>IF('Inserisci Voti'!H167="","",'Inserisci Voti'!H167)</f>
      </c>
      <c r="Y100" s="67">
        <f>IF('Inserisci Voti'!I167="","",'Inserisci Voti'!I167)</f>
      </c>
      <c r="Z100" s="67">
        <f>IF('Inserisci Voti'!J167="","",'Inserisci Voti'!J167)</f>
      </c>
      <c r="AA100" s="72">
        <f>IF('Inserisci Voti'!K167="","",'Inserisci Voti'!K167)</f>
        <v>0</v>
      </c>
      <c r="AR100" s="4"/>
      <c r="AS100" s="36"/>
      <c r="BH100" t="str">
        <f>IF(COUNTIF(Rose!A$2:J$41,SuperCoppa!E100)=1,"META SX",IF(COUNTIF(Rose!K$2:T$41,SuperCoppa!E100)=1,"META DX","non esiste"))</f>
        <v>non esiste</v>
      </c>
      <c r="BI100" t="str">
        <f>IF(BH100="META SX",IF(COUNTIF(Rose!A$2:E$41,SuperCoppa!E100)=1,"SSX","DSX"),IF(BH100="META DX",IF(COUNTIF(Rose!K$2:O$41,SuperCoppa!E100)=1,"SDX","DDX"),"non esiste"))</f>
        <v>non esiste</v>
      </c>
      <c r="BJ100" t="str">
        <f>IF(BI100="SSX",IF(COUNTIF(Rose!A$2:A$41,E100)=1,Rose!A$1,IF(COUNTIF(Rose!B$2:B$41,E100)=1,Rose!B$1,IF(COUNTIF(Rose!C$2:C$41,E100)=1,Rose!C$1,IF(COUNTIF(Rose!D$2:D$41,E100)=1,Rose!D$1,Rose!E$1)))),IF(BI100="DSX",IF(COUNTIF(Rose!F$2:F$41,E100)=1,Rose!F$1,IF(COUNTIF(Rose!G$2:G$41,E100)=1,Rose!G$1,IF(COUNTIF(Rose!H$2:H$41,E100)=1,Rose!H$1,IF(COUNTIF(Rose!I$2:I$41,E100)=1,Rose!I$1,Rose!J$1)))),IF(BI100="SDX",IF(COUNTIF(Rose!K$2:K$41,E100)=1,Rose!K$1,IF(COUNTIF(Rose!L$2:L$41,E100)=1,Rose!L$1,IF(COUNTIF(Rose!M$2:M$41,E100)=1,Rose!M$1,IF(COUNTIF(Rose!N$2:N$41,E100)=1,Rose!N$1,Rose!O$1)))),IF(COUNTIF(Rose!P$2:P$41,E100)=1,Rose!P$1,IF(COUNTIF(Rose!Q$2:Q$41,E100)=1,Rose!Q$1,IF(COUNTIF(Rose!R$2:R$41,E100)=1,Rose!R$1,IF(COUNTIF(Rose!S$2:S$41,E100)=1,Rose!S$1,Rose!T$1)))))))</f>
        <v>Verona</v>
      </c>
      <c r="BM100" t="str">
        <f>IF(COUNTIF(Rose!A$2:J$41,SuperCoppa!S100)=1,"META SX",IF(COUNTIF(Rose!K$2:T$41,SuperCoppa!S100)=1,"META DX","non esiste"))</f>
        <v>non esiste</v>
      </c>
      <c r="BN100" t="str">
        <f>IF(BM100="META SX",IF(COUNTIF(Rose!A$2:E$41,SuperCoppa!S100)=1,"SSX","DSX"),IF(BM100="META DX",IF(COUNTIF(Rose!K$2:O$41,SuperCoppa!S100)=1,"SDX","DDX"),"non esiste"))</f>
        <v>non esiste</v>
      </c>
      <c r="BO100" t="str">
        <f>IF(BN100="SSX",IF(COUNTIF(Rose!A$2:A$41,S100)=1,Rose!A$1,IF(COUNTIF(Rose!B$2:B$41,S100)=1,Rose!B$1,IF(COUNTIF(Rose!C$2:C$41,S100)=1,Rose!C$1,IF(COUNTIF(Rose!D$2:D$41,S100)=1,Rose!D$1,Rose!E$1)))),IF(BN100="DSX",IF(COUNTIF(Rose!F$2:F$41,S100)=1,Rose!F$1,IF(COUNTIF(Rose!G$2:G$41,S100)=1,Rose!G$1,IF(COUNTIF(Rose!H$2:H$41,S100)=1,Rose!H$1,IF(COUNTIF(Rose!I$2:I$41,S100)=1,Rose!I$1,Rose!J$1)))),IF(BN100="SDX",IF(COUNTIF(Rose!K$2:K$41,S100)=1,Rose!K$1,IF(COUNTIF(Rose!L$2:L$41,S100)=1,Rose!L$1,IF(COUNTIF(Rose!M$2:M$41,S100)=1,Rose!M$1,IF(COUNTIF(Rose!N$2:N$41,S100)=1,Rose!N$1,Rose!O$1)))),IF(COUNTIF(Rose!P$2:P$41,S100)=1,Rose!P$1,IF(COUNTIF(Rose!Q$2:Q$41,S100)=1,Rose!Q$1,IF(COUNTIF(Rose!R$2:R$41,S100)=1,Rose!R$1,IF(COUNTIF(Rose!S$2:S$41,S100)=1,Rose!S$1,Rose!T$1)))))))</f>
        <v>Verona</v>
      </c>
    </row>
    <row r="101" spans="3:45" ht="12.75">
      <c r="C101" s="42">
        <f>IF(COUNTIF(C94:C100,"P")&gt;1,"Port ris KO",IF(COUNTIF(C94:C100,"D")&gt;2,"Dif ris KO",IF(COUNTIF(C94:C100,"C")&gt;2,"Cent ris KO",IF(COUNTIF(C94:C100,"A")&gt;2,"Att ris KO",""))))</f>
      </c>
      <c r="D101" s="25"/>
      <c r="E101" s="75"/>
      <c r="F101" s="61" t="s">
        <v>27</v>
      </c>
      <c r="G101" s="62"/>
      <c r="H101" s="63">
        <f>COUNT(F82:F100)+COUNTIF(F82:F100,"UFFICIO")+COUNTIF(F82:F100,"ASSENTE")</f>
        <v>0</v>
      </c>
      <c r="I101" s="60"/>
      <c r="J101" s="60"/>
      <c r="K101" s="60"/>
      <c r="L101" s="60"/>
      <c r="M101" s="76"/>
      <c r="N101" s="50"/>
      <c r="O101" s="4"/>
      <c r="Q101" s="42">
        <f>IF(COUNTIF(Q94:Q100,"P")&gt;1,"Port ris KO",IF(COUNTIF(Q94:Q100,"D")&gt;2,"Dif ris KO",IF(COUNTIF(Q94:Q100,"C")&gt;2,"Cent ris KO",IF(COUNTIF(Q94:Q100,"A")&gt;2,"Att ris KO",""))))</f>
      </c>
      <c r="R101" s="25"/>
      <c r="S101" s="117"/>
      <c r="T101" s="61" t="s">
        <v>27</v>
      </c>
      <c r="U101" s="62"/>
      <c r="V101" s="63">
        <f>COUNT(T82:T100)+COUNTIF(T82:T100,"UFFICIO")+COUNTIF(T82:T100,"ASSENTE")</f>
        <v>0</v>
      </c>
      <c r="W101" s="60"/>
      <c r="X101" s="60"/>
      <c r="Y101" s="60"/>
      <c r="Z101" s="60"/>
      <c r="AA101" s="76"/>
      <c r="AR101" s="4"/>
      <c r="AS101" s="36"/>
    </row>
    <row r="102" spans="1:45" ht="15.75">
      <c r="A102" s="43"/>
      <c r="B102" s="43"/>
      <c r="C102" s="44" t="s">
        <v>53</v>
      </c>
      <c r="D102" s="45" t="e">
        <f>IF(C82="P",CONCATENATE(COUNTIF(C83:C92,"D"),"-",COUNTIF(C83:C92,"C"),"-",COUNTIF(C83:C92,"A")),"No Port")</f>
        <v>#N/A</v>
      </c>
      <c r="E102" s="77"/>
      <c r="F102" s="65"/>
      <c r="G102" s="65"/>
      <c r="H102" s="65"/>
      <c r="I102" s="65"/>
      <c r="J102" s="65"/>
      <c r="K102" s="66" t="s">
        <v>8</v>
      </c>
      <c r="L102" s="65"/>
      <c r="M102" s="78">
        <f>SUM(M82:M100)</f>
        <v>2</v>
      </c>
      <c r="N102" s="50"/>
      <c r="O102" s="43"/>
      <c r="P102" s="43"/>
      <c r="Q102" s="44" t="s">
        <v>53</v>
      </c>
      <c r="R102" s="45" t="e">
        <f>IF(Q82="P",CONCATENATE(COUNTIF(Q83:Q92,"D"),"-",COUNTIF(Q83:Q92,"C"),"-",COUNTIF(Q83:Q92,"A")),"No Port")</f>
        <v>#N/A</v>
      </c>
      <c r="S102" s="77"/>
      <c r="T102" s="65"/>
      <c r="U102" s="65"/>
      <c r="V102" s="65"/>
      <c r="W102" s="65"/>
      <c r="X102" s="65"/>
      <c r="Y102" s="66" t="s">
        <v>8</v>
      </c>
      <c r="Z102" s="65"/>
      <c r="AA102" s="78">
        <f>SUM(AA82:AA100)</f>
        <v>0</v>
      </c>
      <c r="AR102" s="54"/>
      <c r="AS102" s="36"/>
    </row>
    <row r="103" spans="3:45" ht="18">
      <c r="C103" s="25"/>
      <c r="D103" s="41" t="e">
        <f>IF(OR(D102="3-4-3",D102="3-5-2",D102="4-3-3",D102="4-4-2",D102="4-5-1",D102="5-3-2",D102="5-4-1",D102="6-3-1"),"","Non Valido")</f>
        <v>#N/A</v>
      </c>
      <c r="E103" s="75"/>
      <c r="F103" s="60"/>
      <c r="G103" s="60"/>
      <c r="H103" s="60"/>
      <c r="I103" s="60"/>
      <c r="J103" s="60"/>
      <c r="K103" s="60"/>
      <c r="L103" s="60"/>
      <c r="M103" s="79">
        <f>IF(M102&lt;93,IF(M102&lt;66,0,IF(AND(M102&gt;=66,M102&lt;72),1,IF(AND(M102&gt;=72,M102&lt;78),2,IF(AND(M102&gt;=78,M102&lt;84),3,IF(AND(M102&gt;=84,M102&lt;90),4,IF(AND(M102&gt;=90,M102&lt;96),5,6)))))),IF(AND(M102&gt;=96,M102&lt;102),7,IF(AND(M102&gt;=102,M102&lt;108),8,IF(AND(M102&gt;=108,M102&lt;114),9,IF(AND(M102&gt;=114,M102&lt;120),10,IF(AND(M102&gt;=120,M102&lt;126),11,12))))))</f>
        <v>0</v>
      </c>
      <c r="N103" s="50"/>
      <c r="O103" s="4"/>
      <c r="Q103" s="25"/>
      <c r="R103" s="41" t="e">
        <f>IF(OR(R102="3-4-3",R102="3-5-2",R102="4-3-3",R102="4-4-2",R102="4-5-1",R102="5-3-2",R102="5-4-1",R102="6-3-1"),"","Non Valido")</f>
        <v>#N/A</v>
      </c>
      <c r="S103" s="75"/>
      <c r="T103" s="60"/>
      <c r="U103" s="60"/>
      <c r="V103" s="60"/>
      <c r="W103" s="60"/>
      <c r="X103" s="60"/>
      <c r="Y103" s="60"/>
      <c r="Z103" s="60"/>
      <c r="AA103" s="79">
        <f>IF(AA102&lt;93,IF(AA102&lt;66,0,IF(AND(AA102&gt;=66,AA102&lt;72),1,IF(AND(AA102&gt;=72,AA102&lt;78),2,IF(AND(AA102&gt;=78,AA102&lt;84),3,IF(AND(AA102&gt;=84,AA102&lt;90),4,IF(AND(AA102&gt;=90,AA102&lt;96),5,6)))))),IF(AND(AA102&gt;=96,AA102&lt;102),7,IF(AND(AA102&gt;=102,AA102&lt;108),8,IF(AND(AA102&gt;=108,AA102&lt;114),9,IF(AND(AA102&gt;=114,AA102&lt;120),10,IF(AND(AA102&gt;=120,AA102&lt;126),11,12))))))</f>
        <v>0</v>
      </c>
      <c r="AR103" s="54"/>
      <c r="AS103" s="36"/>
    </row>
    <row r="104" spans="1:45" ht="16.5" thickBot="1">
      <c r="A104" s="46"/>
      <c r="B104" s="46"/>
      <c r="C104" s="47"/>
      <c r="D104" s="47"/>
      <c r="E104" s="80"/>
      <c r="F104" s="81"/>
      <c r="G104" s="81"/>
      <c r="H104" s="81"/>
      <c r="I104" s="81"/>
      <c r="J104" s="81"/>
      <c r="K104" s="82" t="s">
        <v>11</v>
      </c>
      <c r="L104" s="81"/>
      <c r="M104" s="83">
        <f>IF(M103&lt;&gt;AA103,IF(AND(AA102&lt;59,M102&gt;=59,(AA102+3)&lt;=M102),M103+1,IF(M102&lt;66,M103,IF(M102&gt;69,IF(AND(M102&lt;AA102,(M102+3)&gt;AA102),M103+1,M103),IF(AND(M102&lt;=69,M102&gt;=66),IF(AND(M102&gt;AA102,(AA102+3)&gt;M102),M103-1,M103))))),IF(AND(AA102&lt;59,M102&gt;=59,(AA102+3)&lt;=M102),M103+1,M103))</f>
        <v>0</v>
      </c>
      <c r="N104" s="50"/>
      <c r="O104" s="46"/>
      <c r="P104" s="46"/>
      <c r="Q104" s="47"/>
      <c r="R104" s="47"/>
      <c r="S104" s="80"/>
      <c r="T104" s="81"/>
      <c r="U104" s="81"/>
      <c r="V104" s="81"/>
      <c r="W104" s="81"/>
      <c r="X104" s="81"/>
      <c r="Y104" s="82" t="s">
        <v>11</v>
      </c>
      <c r="Z104" s="81"/>
      <c r="AA104" s="83">
        <f>IF(AA103&lt;&gt;M103,IF(AND(M102&lt;59,AA102&gt;=59,(M102+3)&lt;=AA102),AA103+1,IF(AA102&lt;66,AA103,IF(AA102&gt;69,IF(AND(AA102&lt;M102,(AA102+3)&gt;M102),AA103+1,AA103),IF(AND(AA102&lt;=69,AA102&gt;=66),IF(AND(AA102&gt;M102,(M102+3)&gt;AA102),AA103-1,AA103))))),IF(AND(M102&lt;59,AA102&gt;=59,(M102+3)&lt;=AA102),AA103+1,AA103))</f>
        <v>0</v>
      </c>
      <c r="AR104" s="54"/>
      <c r="AS104" s="36"/>
    </row>
    <row r="105" spans="2:45" ht="12.75">
      <c r="B105" s="24"/>
      <c r="C105" s="25"/>
      <c r="D105" s="25"/>
      <c r="N105" s="4"/>
      <c r="O105" s="4"/>
      <c r="P105" s="24"/>
      <c r="Q105" s="25"/>
      <c r="R105" s="25"/>
      <c r="AR105" s="54"/>
      <c r="AS105" s="36"/>
    </row>
    <row r="106" spans="1:45" ht="12.75">
      <c r="A106"/>
      <c r="B106" s="24"/>
      <c r="C106"/>
      <c r="D106"/>
      <c r="O106"/>
      <c r="P106" s="24"/>
      <c r="Q106"/>
      <c r="R106"/>
      <c r="AR106" s="4"/>
      <c r="AS106" s="36"/>
    </row>
    <row r="107" spans="1:45" ht="12.75">
      <c r="A107" s="25"/>
      <c r="B107" s="24"/>
      <c r="C107" s="25"/>
      <c r="D107" s="25"/>
      <c r="F107" s="130" t="s">
        <v>22</v>
      </c>
      <c r="G107" s="130"/>
      <c r="H107" s="130"/>
      <c r="I107" s="130"/>
      <c r="L107" s="132"/>
      <c r="M107" s="132"/>
      <c r="O107" s="25"/>
      <c r="P107" s="24"/>
      <c r="Q107" s="25"/>
      <c r="R107" s="25"/>
      <c r="AR107" s="54"/>
      <c r="AS107" s="36"/>
    </row>
    <row r="108" spans="2:45" ht="12.75">
      <c r="B108" s="24"/>
      <c r="C108" s="29" t="s">
        <v>31</v>
      </c>
      <c r="D108" s="29" t="s">
        <v>31</v>
      </c>
      <c r="P108" s="24"/>
      <c r="AR108" s="54"/>
      <c r="AS108" s="36"/>
    </row>
    <row r="109" spans="2:45" ht="15.75" customHeight="1">
      <c r="B109" s="24"/>
      <c r="C109" s="29" t="s">
        <v>31</v>
      </c>
      <c r="D109" s="29" t="s">
        <v>31</v>
      </c>
      <c r="F109" s="131" t="s">
        <v>421</v>
      </c>
      <c r="G109" s="131"/>
      <c r="H109" s="131"/>
      <c r="I109" s="131"/>
      <c r="L109" s="131"/>
      <c r="M109" s="131"/>
      <c r="P109" s="24"/>
      <c r="AG109" t="s">
        <v>23</v>
      </c>
      <c r="AH109" t="s">
        <v>24</v>
      </c>
      <c r="AI109" t="s">
        <v>25</v>
      </c>
      <c r="AJ109" t="s">
        <v>26</v>
      </c>
      <c r="AR109" s="54"/>
      <c r="AS109" s="36"/>
    </row>
    <row r="110" spans="2:45" ht="25.5" customHeight="1">
      <c r="B110" s="24"/>
      <c r="C110" s="29" t="s">
        <v>31</v>
      </c>
      <c r="D110" s="29" t="s">
        <v>31</v>
      </c>
      <c r="E110" s="121" t="s">
        <v>422</v>
      </c>
      <c r="F110" s="138" t="s">
        <v>470</v>
      </c>
      <c r="G110" s="106" t="s">
        <v>471</v>
      </c>
      <c r="H110" s="21">
        <v>2</v>
      </c>
      <c r="I110" s="21">
        <f>IF(AND(G110=S$1,V$22=11),AA$25,IF(AND(G110=S$28,V$49=11),AA$52,IF(AND(G110=S$54,V$75=11),AA$78,IF(AND(G110=S$80,V$101=11),AA$104,"???"))))</f>
        <v>1</v>
      </c>
      <c r="J110" s="123" t="s">
        <v>687</v>
      </c>
      <c r="L110" s="106"/>
      <c r="M110" s="113"/>
      <c r="P110" s="24"/>
      <c r="R110" s="33"/>
      <c r="AG110" s="22">
        <f>IF(F110=E$1,M$23,IF(F110=E$28,M$50,IF(F110=E$54,M$76,IF(F110=E$80,M$102,"???"))))</f>
        <v>66</v>
      </c>
      <c r="AH110" s="21">
        <f>IF(G110=S$1,AA$23,IF(G110=S$28,AA$50,IF(G110=S$54,AA$76,IF(G110=S$80,AA$102,"???"))))</f>
        <v>67</v>
      </c>
      <c r="AI110" s="21">
        <f>IF(H110&lt;&gt;"???",IF(H110&gt;I110,3,IF(H110&lt;I110,0,1)),"non giocata")</f>
        <v>3</v>
      </c>
      <c r="AJ110" s="21">
        <f>IF(I110&lt;&gt;"???",IF(I110&gt;H110,3,IF(I110&lt;H110,0,1)),"non giocata")</f>
        <v>0</v>
      </c>
      <c r="AR110" s="54"/>
      <c r="AS110" s="36"/>
    </row>
    <row r="111" spans="2:45" ht="25.5" customHeight="1">
      <c r="B111" s="24"/>
      <c r="C111" s="29" t="s">
        <v>31</v>
      </c>
      <c r="D111" s="29" t="s">
        <v>31</v>
      </c>
      <c r="E111" s="120"/>
      <c r="F111" s="106"/>
      <c r="G111" s="106"/>
      <c r="H111" s="21" t="str">
        <f>IF(AND(F111=E$1,H$22=11),M$25,IF(AND(F111=E$28,H$49=11),M$52,IF(AND(F111=E$54,H$75=11),M$78,IF(AND(F111=E$80,H$101=11),M$104,"???"))))</f>
        <v>???</v>
      </c>
      <c r="I111" s="21" t="str">
        <f>IF(AND(G111=S$1,V$22=11),AA$25,IF(AND(G111=S$28,V$49=11),AA$52,IF(AND(G111=S$54,V$75=11),AA$78,IF(AND(G111=S$80,V$101=11),AA$104,"???"))))</f>
        <v>???</v>
      </c>
      <c r="J111" s="114"/>
      <c r="L111" s="106"/>
      <c r="M111" s="106"/>
      <c r="N111" s="114"/>
      <c r="P111" s="24"/>
      <c r="R111" s="33"/>
      <c r="AG111" s="22">
        <f>IF(F111=E$1,M$23,IF(F111=E$28,M$50,IF(F111=E$54,M$76,IF(F111=E$80,M$102,"???"))))</f>
        <v>0</v>
      </c>
      <c r="AH111" s="21">
        <f>IF(G111=S$1,AA$23,IF(G111=S$28,AA$50,IF(G111=S$54,AA$76,IF(G111=S$80,AA$102,"???"))))</f>
        <v>0</v>
      </c>
      <c r="AI111" s="21" t="str">
        <f>IF(H111&lt;&gt;"???",IF(H111&gt;I111,3,IF(H111&lt;I111,0,1)),"non giocata")</f>
        <v>non giocata</v>
      </c>
      <c r="AJ111" s="21" t="str">
        <f>IF(I111&lt;&gt;"???",IF(I111&gt;H111,3,IF(I111&lt;H111,0,1)),"non giocata")</f>
        <v>non giocata</v>
      </c>
      <c r="AR111" s="4"/>
      <c r="AS111" s="36"/>
    </row>
    <row r="112" spans="2:45" ht="25.5" customHeight="1">
      <c r="B112" s="24"/>
      <c r="C112" s="29" t="s">
        <v>31</v>
      </c>
      <c r="D112" s="29" t="s">
        <v>31</v>
      </c>
      <c r="E112" s="120"/>
      <c r="F112" s="106"/>
      <c r="G112" s="106"/>
      <c r="H112" s="21" t="str">
        <f>IF(AND(F112=E$1,H$22=11),M$25,IF(AND(F112=E$28,H$49=11),M$52,IF(AND(F112=E$54,H$75=11),M$78,IF(AND(F112=E$80,H$101=11),M$104,"???"))))</f>
        <v>???</v>
      </c>
      <c r="I112" s="21" t="str">
        <f>IF(AND(G112=S$1,V$22=11),AA$25,IF(AND(G112=S$28,V$49=11),AA$52,IF(AND(G112=S$54,V$75=11),AA$78,IF(AND(G112=S$80,V$101=11),AA$104,"???"))))</f>
        <v>???</v>
      </c>
      <c r="J112" s="16"/>
      <c r="L112" s="57"/>
      <c r="M112" s="57"/>
      <c r="N112" s="119"/>
      <c r="P112" s="24"/>
      <c r="R112" s="33"/>
      <c r="AG112" s="22">
        <f>IF(F112=E$1,M$23,IF(F112=E$28,M$50,IF(F112=E$54,M$76,IF(F112=E$80,M$102,"???"))))</f>
        <v>0</v>
      </c>
      <c r="AH112" s="21">
        <f>IF(G112=S$1,AA$23,IF(G112=S$28,AA$50,IF(G112=S$54,AA$76,IF(G112=S$80,AA$102,"???"))))</f>
        <v>0</v>
      </c>
      <c r="AI112" s="21" t="str">
        <f>IF(H112&lt;&gt;"???",IF(H112&gt;I112,3,IF(H112&lt;I112,0,1)),"non giocata")</f>
        <v>non giocata</v>
      </c>
      <c r="AJ112" s="21" t="str">
        <f>IF(I112&lt;&gt;"???",IF(I112&gt;H112,3,IF(I112&lt;H112,0,1)),"non giocata")</f>
        <v>non giocata</v>
      </c>
      <c r="AR112" s="4"/>
      <c r="AS112" s="36"/>
    </row>
    <row r="113" spans="2:45" ht="25.5" customHeight="1">
      <c r="B113" s="24"/>
      <c r="C113" s="29" t="s">
        <v>31</v>
      </c>
      <c r="D113" s="29" t="s">
        <v>31</v>
      </c>
      <c r="E113" s="120"/>
      <c r="F113" s="106"/>
      <c r="G113" s="106"/>
      <c r="H113" s="21" t="str">
        <f>IF(AND(F113=E$1,H$22=11),M$25,IF(AND(F113=E$28,H$49=11),M$52,IF(AND(F113=E$54,H$75=11),M$78,IF(AND(F113=E$80,H$101=11),M$104,"???"))))</f>
        <v>???</v>
      </c>
      <c r="I113" s="21" t="str">
        <f>IF(AND(G113=S$1,V$22=11),AA$25,IF(AND(G113=S$28,V$49=11),AA$52,IF(AND(G113=S$54,V$75=11),AA$78,IF(AND(G113=S$80,V$101=11),AA$104,"???"))))</f>
        <v>???</v>
      </c>
      <c r="J113" s="16"/>
      <c r="L113" s="57"/>
      <c r="M113" s="57"/>
      <c r="N113" s="119"/>
      <c r="P113" s="24"/>
      <c r="R113" s="33"/>
      <c r="AG113" s="22">
        <f>IF(F113=E$1,M$23,IF(F113=E$28,M$50,IF(F113=E$54,M$76,IF(F113=E$80,M$102,"???"))))</f>
        <v>0</v>
      </c>
      <c r="AH113" s="21">
        <f>IF(G113=S$1,AA$23,IF(G113=S$28,AA$50,IF(G113=S$54,AA$76,IF(G113=S$80,AA$102,"???"))))</f>
        <v>0</v>
      </c>
      <c r="AI113" s="21" t="str">
        <f>IF(H113&lt;&gt;"???",IF(H113&gt;I113,3,IF(H113&lt;I113,0,1)),"non giocata")</f>
        <v>non giocata</v>
      </c>
      <c r="AJ113" s="21" t="str">
        <f>IF(I113&lt;&gt;"???",IF(I113&gt;H113,3,IF(I113&lt;H113,0,1)),"non giocata")</f>
        <v>non giocata</v>
      </c>
      <c r="AR113" s="4"/>
      <c r="AS113" s="36"/>
    </row>
    <row r="114" spans="2:45" ht="12.75">
      <c r="B114" s="24"/>
      <c r="C114" s="29" t="s">
        <v>31</v>
      </c>
      <c r="D114" s="29" t="s">
        <v>31</v>
      </c>
      <c r="P114" s="24"/>
      <c r="AR114" s="54"/>
      <c r="AS114" s="36"/>
    </row>
    <row r="115" spans="2:45" ht="12.75">
      <c r="B115" s="24"/>
      <c r="C115" s="29" t="s">
        <v>31</v>
      </c>
      <c r="D115" s="29" t="s">
        <v>31</v>
      </c>
      <c r="F115" s="130" t="s">
        <v>54</v>
      </c>
      <c r="G115" s="130"/>
      <c r="H115" s="130"/>
      <c r="I115" s="130"/>
      <c r="J115" s="130"/>
      <c r="K115" s="130"/>
      <c r="L115" s="130"/>
      <c r="M115" s="130"/>
      <c r="P115" s="24"/>
      <c r="AR115" s="54"/>
      <c r="AS115" s="36"/>
    </row>
    <row r="116" spans="2:45" ht="12.75">
      <c r="B116" s="24"/>
      <c r="C116" s="29" t="s">
        <v>31</v>
      </c>
      <c r="D116" s="29" t="s">
        <v>31</v>
      </c>
      <c r="P116" s="24"/>
      <c r="AR116" s="54"/>
      <c r="AS116" s="36"/>
    </row>
    <row r="117" spans="2:45" ht="12.75">
      <c r="B117" s="24"/>
      <c r="C117" s="29" t="s">
        <v>31</v>
      </c>
      <c r="D117" s="29" t="s">
        <v>31</v>
      </c>
      <c r="F117" s="14" t="s">
        <v>13</v>
      </c>
      <c r="G117" s="14" t="s">
        <v>14</v>
      </c>
      <c r="H117" s="14" t="s">
        <v>15</v>
      </c>
      <c r="I117" s="14" t="s">
        <v>16</v>
      </c>
      <c r="J117" s="14" t="s">
        <v>17</v>
      </c>
      <c r="K117" s="14" t="s">
        <v>18</v>
      </c>
      <c r="L117" s="14" t="s">
        <v>19</v>
      </c>
      <c r="M117" s="14" t="s">
        <v>20</v>
      </c>
      <c r="P117" s="24"/>
      <c r="AG117" s="14" t="s">
        <v>14</v>
      </c>
      <c r="AH117" s="14" t="s">
        <v>15</v>
      </c>
      <c r="AI117" s="14" t="s">
        <v>16</v>
      </c>
      <c r="AJ117" s="14" t="s">
        <v>17</v>
      </c>
      <c r="AK117" s="14" t="s">
        <v>18</v>
      </c>
      <c r="AL117" s="14" t="s">
        <v>19</v>
      </c>
      <c r="AM117" s="14" t="s">
        <v>20</v>
      </c>
      <c r="AR117" s="4"/>
      <c r="AS117" s="36"/>
    </row>
    <row r="118" spans="2:45" ht="25.5" customHeight="1">
      <c r="B118" s="24"/>
      <c r="C118" s="29" t="s">
        <v>31</v>
      </c>
      <c r="D118" s="29" t="s">
        <v>31</v>
      </c>
      <c r="E118" s="15" t="s">
        <v>21</v>
      </c>
      <c r="F118" s="105"/>
      <c r="G118" s="105"/>
      <c r="H118" s="105"/>
      <c r="I118" s="105"/>
      <c r="J118" s="105"/>
      <c r="K118" s="105"/>
      <c r="L118" s="105"/>
      <c r="M118" s="105"/>
      <c r="P118" s="24"/>
      <c r="AG118" t="e">
        <f aca="true" t="shared" si="45" ref="AG118:AG125">IF(COUNTIF(F$110:F$113,F118)=1,IF(F118=F$110,G118+AI$110,IF(F118=F$111,G118+AI$111,IF(F118=F$112,G118+AI$112,G118+AI$113))),IF(F118=G$110,G118+AJ$110,IF(F118=G$111,G118+AJ$111,IF(F118=G$112,G118+AJ$112,G118+AJ$113))))</f>
        <v>#VALUE!</v>
      </c>
      <c r="AH118">
        <f aca="true" t="shared" si="46" ref="AH118:AH125">IF(COUNTIF(F$110:F$113,F118)=1,IF(AND(F118=F$110,AI$110&gt;AJ$110),H118+1,IF(AND(F118=F$111,AI$111&gt;AJ$111),H118+1,IF(AND(F118=F$112,AI$112&gt;AJ$112),H118+1,IF(AND(F118=F$113,AI$113&gt;AJ$113),H118+1,H118)))),IF(AND(F118=G$110,AJ$110&gt;AI$110),H118+1,IF(AND(F118=G$111,AJ$111&gt;AI$111),H118+1,IF(AND(F118=G$112,AJ$112&gt;AI$112),H118+1,IF(AND(F118=G$113,AJ$113&gt;AI$113),H118+1,H118)))))</f>
        <v>0</v>
      </c>
      <c r="AI118">
        <f aca="true" t="shared" si="47" ref="AI118:AI125">IF(COUNTIF(F$110:F$113,F118)=1,IF(AND(F118=F$110,AI$110=AJ$110),I118+1,IF(AND(F118=F$111,AI$111=AJ$111),I118+1,IF(AND(F118=F$112,AI$112=AJ$112),I118+1,IF(AND(F118=F$113,AI$113=AJ$113),I118+1,I118)))),IF(AND(F118=G$110,AJ$110=AI$110),I118+1,IF(AND(F118=G$111,AJ$111=AI$111),I118+1,IF(AND(F118=G$112,AJ$112=AI$112),I118+1,IF(AND(F118=G$113,AJ$113=AI$113),I118+1,I118)))))</f>
        <v>1</v>
      </c>
      <c r="AJ118">
        <f aca="true" t="shared" si="48" ref="AJ118:AJ125">IF(COUNTIF(F$110:F$113,F118)=1,IF(AND(F118=F$110,AI$110&lt;AJ$110),J118+1,IF(AND(F118=F$111,AI$111&lt;AJ$111),J118+1,IF(AND(F118=F$112,AI$112&lt;AJ$112),J118+1,IF(AND(F118=F$113,AI$113&lt;AJ$113),J118+1,J118)))),IF(AND(F118=G$110,AJ$110&lt;AI$110),J118+1,IF(AND(F118=G$111,AJ$111&lt;AI$111),J118+1,IF(AND(F118=G$112,AJ$112&lt;AI$112),J118+1,IF(AND(F118=G$113,AJ$113&lt;AI$113),J118+1,J118)))))</f>
        <v>0</v>
      </c>
      <c r="AK118" t="e">
        <f aca="true" t="shared" si="49" ref="AK118:AK125">IF(COUNTIF(F$110:F$113,F118)=1,IF(F118=F$110,K118+H$110,IF(F118=F$111,K118+H$111,IF(F118=F$112,K118+H$112,K118+H$113))),IF(F118=G$110,K118+I$110,IF(F118=G$111,K118+I$111,IF(F118=G$112,K118+I$112,K118+I$113))))</f>
        <v>#VALUE!</v>
      </c>
      <c r="AL118" t="e">
        <f aca="true" t="shared" si="50" ref="AL118:AL125">IF(COUNTIF(F$110:F$113,F118)=1,IF(F118=F$110,L118+I$110,IF(F118=F$111,L118+I$111,IF(F118=F$112,L118+I$112,L118+I$113))),IF(F118=G$110,L118+H$110,IF(F118=G$111,L118+H$111,IF(F118=G$112,L118+H$112,L118+H$113))))</f>
        <v>#VALUE!</v>
      </c>
      <c r="AM118">
        <f aca="true" t="shared" si="51" ref="AM118:AM125">IF(COUNTIF(F$110:F$113,F118)=1,IF(F118=F$110,M118+AG$110,IF(F118=F$111,M118+AG$111,IF(F118=F$112,M118+AG$112,M118+AG$113))),IF(F118=G$110,M118+AH$110,IF(F118=G$111,M118+AH$111,IF(F118=G$112,M118+AH$112,M118+AH$113))))</f>
        <v>0</v>
      </c>
      <c r="AR118" s="54"/>
      <c r="AS118" s="36"/>
    </row>
    <row r="119" spans="2:45" ht="25.5" customHeight="1">
      <c r="B119" s="24"/>
      <c r="C119" s="29" t="s">
        <v>31</v>
      </c>
      <c r="D119" s="29" t="s">
        <v>31</v>
      </c>
      <c r="E119" s="15">
        <v>2</v>
      </c>
      <c r="F119" s="106"/>
      <c r="G119" s="105"/>
      <c r="H119" s="105"/>
      <c r="I119" s="105"/>
      <c r="J119" s="105"/>
      <c r="K119" s="105"/>
      <c r="L119" s="105"/>
      <c r="M119" s="105"/>
      <c r="P119" s="24"/>
      <c r="AG119" t="e">
        <f t="shared" si="45"/>
        <v>#VALUE!</v>
      </c>
      <c r="AH119">
        <f t="shared" si="46"/>
        <v>0</v>
      </c>
      <c r="AI119">
        <f t="shared" si="47"/>
        <v>1</v>
      </c>
      <c r="AJ119">
        <f t="shared" si="48"/>
        <v>0</v>
      </c>
      <c r="AK119" t="e">
        <f t="shared" si="49"/>
        <v>#VALUE!</v>
      </c>
      <c r="AL119" t="e">
        <f t="shared" si="50"/>
        <v>#VALUE!</v>
      </c>
      <c r="AM119">
        <f t="shared" si="51"/>
        <v>0</v>
      </c>
      <c r="AS119" s="23"/>
    </row>
    <row r="120" spans="2:45" ht="25.5" customHeight="1">
      <c r="B120" s="24"/>
      <c r="C120" s="29" t="s">
        <v>31</v>
      </c>
      <c r="D120" s="29" t="s">
        <v>31</v>
      </c>
      <c r="E120" s="15">
        <v>3</v>
      </c>
      <c r="F120" s="106"/>
      <c r="G120" s="105"/>
      <c r="H120" s="105"/>
      <c r="I120" s="105"/>
      <c r="J120" s="105"/>
      <c r="K120" s="105"/>
      <c r="L120" s="105"/>
      <c r="M120" s="105"/>
      <c r="P120" s="24"/>
      <c r="AG120" t="e">
        <f t="shared" si="45"/>
        <v>#VALUE!</v>
      </c>
      <c r="AH120">
        <f t="shared" si="46"/>
        <v>0</v>
      </c>
      <c r="AI120">
        <f t="shared" si="47"/>
        <v>1</v>
      </c>
      <c r="AJ120">
        <f t="shared" si="48"/>
        <v>0</v>
      </c>
      <c r="AK120" t="e">
        <f t="shared" si="49"/>
        <v>#VALUE!</v>
      </c>
      <c r="AL120" t="e">
        <f t="shared" si="50"/>
        <v>#VALUE!</v>
      </c>
      <c r="AM120">
        <f t="shared" si="51"/>
        <v>0</v>
      </c>
      <c r="AS120" s="23"/>
    </row>
    <row r="121" spans="2:45" ht="25.5" customHeight="1">
      <c r="B121" s="24"/>
      <c r="C121" s="29" t="s">
        <v>31</v>
      </c>
      <c r="D121" s="29" t="s">
        <v>31</v>
      </c>
      <c r="E121" s="15">
        <v>4</v>
      </c>
      <c r="F121" s="106"/>
      <c r="G121" s="105"/>
      <c r="H121" s="105"/>
      <c r="I121" s="105"/>
      <c r="J121" s="105"/>
      <c r="K121" s="105"/>
      <c r="L121" s="105"/>
      <c r="M121" s="105"/>
      <c r="P121" s="24"/>
      <c r="AG121" t="e">
        <f t="shared" si="45"/>
        <v>#VALUE!</v>
      </c>
      <c r="AH121">
        <f t="shared" si="46"/>
        <v>0</v>
      </c>
      <c r="AI121">
        <f t="shared" si="47"/>
        <v>1</v>
      </c>
      <c r="AJ121">
        <f t="shared" si="48"/>
        <v>0</v>
      </c>
      <c r="AK121" t="e">
        <f t="shared" si="49"/>
        <v>#VALUE!</v>
      </c>
      <c r="AL121" t="e">
        <f t="shared" si="50"/>
        <v>#VALUE!</v>
      </c>
      <c r="AM121">
        <f t="shared" si="51"/>
        <v>0</v>
      </c>
      <c r="AS121" s="23"/>
    </row>
    <row r="122" spans="2:45" ht="25.5" customHeight="1">
      <c r="B122" s="24"/>
      <c r="C122" s="29" t="s">
        <v>31</v>
      </c>
      <c r="D122" s="29" t="s">
        <v>31</v>
      </c>
      <c r="E122" s="15">
        <v>5</v>
      </c>
      <c r="F122" s="106"/>
      <c r="G122" s="105"/>
      <c r="H122" s="105"/>
      <c r="I122" s="105"/>
      <c r="J122" s="105"/>
      <c r="K122" s="105"/>
      <c r="L122" s="105"/>
      <c r="M122" s="105"/>
      <c r="P122" s="24"/>
      <c r="AG122" t="e">
        <f t="shared" si="45"/>
        <v>#VALUE!</v>
      </c>
      <c r="AH122">
        <f t="shared" si="46"/>
        <v>0</v>
      </c>
      <c r="AI122">
        <f t="shared" si="47"/>
        <v>1</v>
      </c>
      <c r="AJ122">
        <f t="shared" si="48"/>
        <v>0</v>
      </c>
      <c r="AK122" t="e">
        <f t="shared" si="49"/>
        <v>#VALUE!</v>
      </c>
      <c r="AL122" t="e">
        <f t="shared" si="50"/>
        <v>#VALUE!</v>
      </c>
      <c r="AM122">
        <f t="shared" si="51"/>
        <v>0</v>
      </c>
      <c r="AS122" s="23"/>
    </row>
    <row r="123" spans="2:45" ht="25.5" customHeight="1">
      <c r="B123" s="24"/>
      <c r="C123" s="29" t="s">
        <v>31</v>
      </c>
      <c r="D123" s="29" t="s">
        <v>31</v>
      </c>
      <c r="E123" s="15">
        <v>6</v>
      </c>
      <c r="F123" s="106"/>
      <c r="G123" s="105"/>
      <c r="H123" s="105"/>
      <c r="I123" s="105"/>
      <c r="J123" s="105"/>
      <c r="K123" s="105"/>
      <c r="L123" s="105"/>
      <c r="M123" s="105"/>
      <c r="P123" s="24"/>
      <c r="AG123" t="e">
        <f t="shared" si="45"/>
        <v>#VALUE!</v>
      </c>
      <c r="AH123">
        <f t="shared" si="46"/>
        <v>0</v>
      </c>
      <c r="AI123">
        <f t="shared" si="47"/>
        <v>1</v>
      </c>
      <c r="AJ123">
        <f t="shared" si="48"/>
        <v>0</v>
      </c>
      <c r="AK123" t="e">
        <f t="shared" si="49"/>
        <v>#VALUE!</v>
      </c>
      <c r="AL123" t="e">
        <f t="shared" si="50"/>
        <v>#VALUE!</v>
      </c>
      <c r="AM123">
        <f t="shared" si="51"/>
        <v>0</v>
      </c>
      <c r="AR123" s="16"/>
      <c r="AS123" s="89"/>
    </row>
    <row r="124" spans="2:45" ht="25.5" customHeight="1">
      <c r="B124" s="24"/>
      <c r="C124" s="29" t="s">
        <v>31</v>
      </c>
      <c r="D124" s="29" t="s">
        <v>31</v>
      </c>
      <c r="E124" s="15">
        <v>7</v>
      </c>
      <c r="F124" s="106"/>
      <c r="G124" s="105"/>
      <c r="H124" s="105"/>
      <c r="I124" s="105"/>
      <c r="J124" s="105"/>
      <c r="K124" s="105"/>
      <c r="L124" s="105"/>
      <c r="M124" s="105"/>
      <c r="P124" s="24"/>
      <c r="AG124" t="e">
        <f t="shared" si="45"/>
        <v>#VALUE!</v>
      </c>
      <c r="AH124">
        <f t="shared" si="46"/>
        <v>0</v>
      </c>
      <c r="AI124">
        <f t="shared" si="47"/>
        <v>1</v>
      </c>
      <c r="AJ124">
        <f t="shared" si="48"/>
        <v>0</v>
      </c>
      <c r="AK124" t="e">
        <f t="shared" si="49"/>
        <v>#VALUE!</v>
      </c>
      <c r="AL124" t="e">
        <f t="shared" si="50"/>
        <v>#VALUE!</v>
      </c>
      <c r="AM124">
        <f t="shared" si="51"/>
        <v>0</v>
      </c>
      <c r="AR124" s="54"/>
      <c r="AS124" s="36"/>
    </row>
    <row r="125" spans="2:45" ht="25.5" customHeight="1">
      <c r="B125" s="24"/>
      <c r="C125" s="29" t="s">
        <v>31</v>
      </c>
      <c r="D125" s="29" t="s">
        <v>31</v>
      </c>
      <c r="E125" s="15">
        <v>8</v>
      </c>
      <c r="F125" s="106"/>
      <c r="G125" s="105"/>
      <c r="H125" s="105"/>
      <c r="I125" s="105"/>
      <c r="J125" s="105"/>
      <c r="K125" s="105"/>
      <c r="L125" s="105"/>
      <c r="M125" s="105"/>
      <c r="P125" s="24"/>
      <c r="AG125" t="e">
        <f t="shared" si="45"/>
        <v>#VALUE!</v>
      </c>
      <c r="AH125">
        <f t="shared" si="46"/>
        <v>0</v>
      </c>
      <c r="AI125">
        <f t="shared" si="47"/>
        <v>1</v>
      </c>
      <c r="AJ125">
        <f t="shared" si="48"/>
        <v>0</v>
      </c>
      <c r="AK125" t="e">
        <f t="shared" si="49"/>
        <v>#VALUE!</v>
      </c>
      <c r="AL125" t="e">
        <f t="shared" si="50"/>
        <v>#VALUE!</v>
      </c>
      <c r="AM125">
        <f t="shared" si="51"/>
        <v>0</v>
      </c>
      <c r="AR125" s="54"/>
      <c r="AS125" s="36"/>
    </row>
    <row r="126" spans="2:45" ht="12.75">
      <c r="B126" s="24"/>
      <c r="C126" s="29" t="s">
        <v>31</v>
      </c>
      <c r="D126" s="29" t="s">
        <v>31</v>
      </c>
      <c r="P126" s="24"/>
      <c r="AR126" s="54"/>
      <c r="AS126" s="36"/>
    </row>
    <row r="127" spans="2:45" ht="12" customHeight="1">
      <c r="B127" s="24"/>
      <c r="C127" s="29" t="s">
        <v>31</v>
      </c>
      <c r="D127" s="29" t="s">
        <v>31</v>
      </c>
      <c r="F127" s="112" t="s">
        <v>423</v>
      </c>
      <c r="G127" s="58"/>
      <c r="H127" s="58"/>
      <c r="I127" s="58"/>
      <c r="J127" s="58"/>
      <c r="K127" s="58"/>
      <c r="P127" s="24"/>
      <c r="AR127" s="54"/>
      <c r="AS127" s="36"/>
    </row>
    <row r="128" spans="2:45" ht="12.75">
      <c r="B128" s="24"/>
      <c r="C128" s="29" t="s">
        <v>31</v>
      </c>
      <c r="D128" s="29" t="s">
        <v>31</v>
      </c>
      <c r="F128" s="122"/>
      <c r="G128" s="35"/>
      <c r="H128" s="35"/>
      <c r="I128" s="35"/>
      <c r="J128" s="35"/>
      <c r="K128" s="35"/>
      <c r="P128" s="24"/>
      <c r="AR128" s="54"/>
      <c r="AS128" s="36"/>
    </row>
    <row r="129" spans="2:45" ht="12.75">
      <c r="B129" s="24"/>
      <c r="C129" s="29" t="s">
        <v>31</v>
      </c>
      <c r="D129" s="29" t="s">
        <v>31</v>
      </c>
      <c r="F129" s="122"/>
      <c r="G129" s="35"/>
      <c r="H129" s="35"/>
      <c r="I129" s="35"/>
      <c r="J129" s="35"/>
      <c r="K129" s="35"/>
      <c r="P129" s="24"/>
      <c r="AR129" s="54"/>
      <c r="AS129" s="36"/>
    </row>
    <row r="130" spans="1:45" ht="12.75">
      <c r="A130" s="23"/>
      <c r="B130" s="24"/>
      <c r="C130" s="28"/>
      <c r="D130" s="28"/>
      <c r="E130" s="32"/>
      <c r="F130" s="3"/>
      <c r="G130" s="3"/>
      <c r="H130" s="3"/>
      <c r="I130" s="3"/>
      <c r="J130" s="3"/>
      <c r="K130" s="3"/>
      <c r="L130" s="3"/>
      <c r="P130" s="24"/>
      <c r="AR130" s="54"/>
      <c r="AS130" s="36"/>
    </row>
    <row r="131" spans="1:45" ht="12.75">
      <c r="A131" s="24"/>
      <c r="B131" s="24"/>
      <c r="C131" s="24"/>
      <c r="D131" s="24"/>
      <c r="E131" s="20"/>
      <c r="F131" s="4"/>
      <c r="G131" s="4"/>
      <c r="H131" s="4"/>
      <c r="I131" s="4"/>
      <c r="J131" s="4"/>
      <c r="K131" s="4"/>
      <c r="L131" s="4"/>
      <c r="P131" s="24"/>
      <c r="AR131" s="54"/>
      <c r="AS131" s="36"/>
    </row>
    <row r="132" spans="1:45" ht="12.75">
      <c r="A132" s="24"/>
      <c r="B132" s="24"/>
      <c r="C132" s="24"/>
      <c r="D132" s="24"/>
      <c r="E132" s="20"/>
      <c r="F132" s="4"/>
      <c r="G132" s="4"/>
      <c r="H132" s="4"/>
      <c r="I132" s="4"/>
      <c r="J132" s="4"/>
      <c r="K132" s="4"/>
      <c r="P132" s="24"/>
      <c r="AR132" s="54"/>
      <c r="AS132" s="36"/>
    </row>
    <row r="133" spans="1:45" ht="12.75">
      <c r="A133" s="24"/>
      <c r="B133" s="24"/>
      <c r="C133" s="24"/>
      <c r="D133" s="24"/>
      <c r="E133" s="20"/>
      <c r="F133" s="4"/>
      <c r="G133" s="4"/>
      <c r="H133" s="4"/>
      <c r="I133" s="4"/>
      <c r="J133" s="4"/>
      <c r="K133" s="4"/>
      <c r="P133" s="24"/>
      <c r="AR133" s="54"/>
      <c r="AS133" s="36"/>
    </row>
    <row r="134" spans="1:45" ht="12.75">
      <c r="A134" s="24"/>
      <c r="B134" s="24"/>
      <c r="C134" s="24"/>
      <c r="D134" s="24"/>
      <c r="E134" s="20"/>
      <c r="F134" s="4"/>
      <c r="G134" s="4"/>
      <c r="H134" s="4"/>
      <c r="I134" s="4"/>
      <c r="J134" s="4"/>
      <c r="K134" s="4"/>
      <c r="P134" s="24"/>
      <c r="AR134" s="4"/>
      <c r="AS134" s="36"/>
    </row>
    <row r="135" spans="1:45" ht="12.75">
      <c r="A135" s="24"/>
      <c r="B135" s="24"/>
      <c r="C135" s="24"/>
      <c r="D135" s="24"/>
      <c r="E135" s="20"/>
      <c r="F135" s="4"/>
      <c r="G135" s="4"/>
      <c r="H135" s="4"/>
      <c r="I135" s="4"/>
      <c r="J135" s="4"/>
      <c r="K135" s="4"/>
      <c r="P135" s="24"/>
      <c r="AR135" s="4"/>
      <c r="AS135" s="36"/>
    </row>
    <row r="136" spans="1:45" ht="12.75">
      <c r="A136" s="24"/>
      <c r="B136" s="24"/>
      <c r="C136" s="24"/>
      <c r="D136" s="24"/>
      <c r="E136" s="20"/>
      <c r="F136" s="4"/>
      <c r="G136" s="4"/>
      <c r="H136" s="4"/>
      <c r="I136" s="4"/>
      <c r="J136" s="4"/>
      <c r="K136" s="4"/>
      <c r="P136" s="24"/>
      <c r="AR136" s="54"/>
      <c r="AS136" s="36"/>
    </row>
    <row r="137" spans="1:45" ht="12.75">
      <c r="A137" s="24"/>
      <c r="B137" s="24"/>
      <c r="C137" s="24"/>
      <c r="D137" s="24"/>
      <c r="E137" s="20"/>
      <c r="F137" s="4"/>
      <c r="G137" s="4"/>
      <c r="H137" s="4"/>
      <c r="I137" s="4"/>
      <c r="J137" s="4"/>
      <c r="K137" s="4"/>
      <c r="P137" s="24"/>
      <c r="AR137" s="54"/>
      <c r="AS137" s="36"/>
    </row>
    <row r="138" spans="1:45" ht="12.75">
      <c r="A138" s="24"/>
      <c r="B138" s="24"/>
      <c r="C138" s="24"/>
      <c r="D138" s="24"/>
      <c r="E138" s="20"/>
      <c r="F138" s="4"/>
      <c r="G138" s="4"/>
      <c r="H138" s="4"/>
      <c r="I138" s="4"/>
      <c r="J138" s="4"/>
      <c r="K138" s="4"/>
      <c r="P138" s="24"/>
      <c r="AR138" s="4"/>
      <c r="AS138" s="36"/>
    </row>
    <row r="139" spans="1:45" ht="12.75">
      <c r="A139" s="24"/>
      <c r="B139" s="24"/>
      <c r="C139" s="24"/>
      <c r="D139" s="24"/>
      <c r="E139" s="20"/>
      <c r="F139" s="4"/>
      <c r="G139" s="4"/>
      <c r="H139" s="4"/>
      <c r="I139" s="4"/>
      <c r="J139" s="4"/>
      <c r="K139" s="4"/>
      <c r="P139" s="24"/>
      <c r="AR139" s="4"/>
      <c r="AS139" s="36"/>
    </row>
    <row r="140" spans="1:45" ht="12.75">
      <c r="A140" s="24"/>
      <c r="B140" s="24"/>
      <c r="C140" s="24"/>
      <c r="D140" s="24"/>
      <c r="E140" s="20"/>
      <c r="F140" s="4"/>
      <c r="G140" s="4"/>
      <c r="H140" s="4"/>
      <c r="I140" s="4"/>
      <c r="J140" s="4"/>
      <c r="K140" s="4"/>
      <c r="P140" s="24"/>
      <c r="AR140" s="4"/>
      <c r="AS140" s="36"/>
    </row>
    <row r="141" spans="1:45" ht="12.75">
      <c r="A141" s="24"/>
      <c r="B141" s="24"/>
      <c r="C141" s="24"/>
      <c r="D141" s="24"/>
      <c r="E141" s="20"/>
      <c r="F141" s="4"/>
      <c r="G141" s="4"/>
      <c r="H141" s="4"/>
      <c r="I141" s="4"/>
      <c r="J141" s="4"/>
      <c r="K141" s="4"/>
      <c r="P141" s="24"/>
      <c r="AR141" s="4"/>
      <c r="AS141" s="36"/>
    </row>
    <row r="142" spans="1:45" ht="12.75">
      <c r="A142" s="24"/>
      <c r="B142" s="24"/>
      <c r="C142" s="28"/>
      <c r="D142" s="28"/>
      <c r="E142" s="31"/>
      <c r="F142" s="4"/>
      <c r="G142" s="4"/>
      <c r="H142" s="4"/>
      <c r="I142" s="4"/>
      <c r="J142" s="4"/>
      <c r="K142" s="4"/>
      <c r="P142" s="24"/>
      <c r="AR142" s="54"/>
      <c r="AS142" s="36"/>
    </row>
    <row r="143" spans="1:45" ht="12.75">
      <c r="A143" s="24"/>
      <c r="B143" s="24"/>
      <c r="C143" s="24"/>
      <c r="D143" s="24"/>
      <c r="E143" s="20"/>
      <c r="F143" s="4"/>
      <c r="G143" s="4"/>
      <c r="H143" s="4"/>
      <c r="I143" s="4"/>
      <c r="J143" s="4"/>
      <c r="K143" s="4"/>
      <c r="P143" s="24"/>
      <c r="AR143" s="4"/>
      <c r="AS143" s="36"/>
    </row>
    <row r="144" spans="1:45" ht="12.75">
      <c r="A144" s="24"/>
      <c r="B144" s="24"/>
      <c r="C144" s="24"/>
      <c r="D144" s="24"/>
      <c r="E144" s="20"/>
      <c r="F144" s="4"/>
      <c r="G144" s="4"/>
      <c r="H144" s="4"/>
      <c r="I144" s="4"/>
      <c r="J144" s="4"/>
      <c r="K144" s="4"/>
      <c r="P144" s="24"/>
      <c r="AR144" s="54"/>
      <c r="AS144" s="36"/>
    </row>
    <row r="145" spans="1:45" ht="12.75">
      <c r="A145" s="24"/>
      <c r="B145" s="24"/>
      <c r="C145" s="24"/>
      <c r="D145" s="24"/>
      <c r="E145" s="20"/>
      <c r="F145" s="4"/>
      <c r="G145" s="4"/>
      <c r="H145" s="4"/>
      <c r="I145" s="4"/>
      <c r="J145" s="4"/>
      <c r="K145" s="4"/>
      <c r="P145" s="24"/>
      <c r="AR145" s="4"/>
      <c r="AS145" s="36"/>
    </row>
    <row r="146" spans="1:45" ht="12.75">
      <c r="A146" s="24"/>
      <c r="B146" s="24"/>
      <c r="C146" s="24"/>
      <c r="D146" s="24"/>
      <c r="E146" s="20"/>
      <c r="F146" s="4"/>
      <c r="G146" s="4"/>
      <c r="H146" s="4"/>
      <c r="I146" s="4"/>
      <c r="J146" s="4"/>
      <c r="K146" s="4"/>
      <c r="P146" s="24"/>
      <c r="AR146" s="54"/>
      <c r="AS146" s="36"/>
    </row>
    <row r="147" spans="1:45" ht="12.75">
      <c r="A147" s="24"/>
      <c r="B147" s="24"/>
      <c r="C147" s="24"/>
      <c r="D147" s="24"/>
      <c r="E147" s="20"/>
      <c r="F147" s="4"/>
      <c r="G147" s="4"/>
      <c r="H147" s="4"/>
      <c r="I147" s="4"/>
      <c r="J147" s="4"/>
      <c r="K147" s="4"/>
      <c r="P147" s="24"/>
      <c r="AR147" s="4"/>
      <c r="AS147" s="36"/>
    </row>
    <row r="148" spans="1:45" ht="12.75">
      <c r="A148" s="24"/>
      <c r="B148" s="24"/>
      <c r="C148" s="24"/>
      <c r="D148" s="24"/>
      <c r="E148" s="20"/>
      <c r="F148" s="4"/>
      <c r="G148" s="4"/>
      <c r="H148" s="4"/>
      <c r="I148" s="4"/>
      <c r="J148" s="4"/>
      <c r="K148" s="4"/>
      <c r="P148" s="24"/>
      <c r="AR148" s="54"/>
      <c r="AS148" s="36"/>
    </row>
    <row r="149" spans="1:45" ht="12.75">
      <c r="A149" s="24"/>
      <c r="B149" s="24"/>
      <c r="C149" s="24"/>
      <c r="D149" s="24"/>
      <c r="E149" s="20"/>
      <c r="F149" s="4"/>
      <c r="G149" s="4"/>
      <c r="H149" s="4"/>
      <c r="I149" s="4"/>
      <c r="J149" s="4"/>
      <c r="K149" s="4"/>
      <c r="P149" s="24"/>
      <c r="AR149" s="54"/>
      <c r="AS149" s="55"/>
    </row>
    <row r="150" spans="1:45" ht="12.75">
      <c r="A150" s="24"/>
      <c r="B150" s="24"/>
      <c r="C150" s="28"/>
      <c r="D150" s="28"/>
      <c r="E150" s="20"/>
      <c r="F150" s="4"/>
      <c r="G150" s="4"/>
      <c r="H150" s="4"/>
      <c r="I150" s="4"/>
      <c r="J150" s="4"/>
      <c r="K150" s="4"/>
      <c r="P150" s="24"/>
      <c r="AR150" s="4"/>
      <c r="AS150" s="56"/>
    </row>
    <row r="151" spans="1:45" ht="12.75">
      <c r="A151" s="24"/>
      <c r="B151" s="24"/>
      <c r="C151" s="28"/>
      <c r="D151" s="28"/>
      <c r="E151" s="20"/>
      <c r="F151" s="4"/>
      <c r="G151" s="4"/>
      <c r="H151" s="4"/>
      <c r="I151" s="4"/>
      <c r="J151" s="4"/>
      <c r="K151" s="4"/>
      <c r="P151" s="24"/>
      <c r="AS151" s="23"/>
    </row>
    <row r="152" spans="1:45" ht="12.75">
      <c r="A152" s="24"/>
      <c r="B152" s="24"/>
      <c r="C152" s="28"/>
      <c r="D152" s="28"/>
      <c r="E152" s="20"/>
      <c r="F152" s="4"/>
      <c r="G152" s="4"/>
      <c r="H152" s="4"/>
      <c r="I152" s="4"/>
      <c r="J152" s="4"/>
      <c r="K152" s="4"/>
      <c r="P152" s="24"/>
      <c r="AS152" s="23"/>
    </row>
    <row r="153" spans="1:45" ht="12.75">
      <c r="A153" s="24"/>
      <c r="B153" s="24"/>
      <c r="C153" s="28"/>
      <c r="D153" s="28"/>
      <c r="E153" s="20"/>
      <c r="F153" s="4"/>
      <c r="G153" s="4"/>
      <c r="H153" s="4"/>
      <c r="I153" s="4"/>
      <c r="J153" s="4"/>
      <c r="K153" s="4"/>
      <c r="P153" s="24"/>
      <c r="AR153" s="4"/>
      <c r="AS153" s="53"/>
    </row>
    <row r="154" spans="1:45" ht="12.75">
      <c r="A154" s="24"/>
      <c r="B154" s="24"/>
      <c r="C154" s="28"/>
      <c r="D154" s="28"/>
      <c r="E154" s="20"/>
      <c r="F154" s="4"/>
      <c r="G154" s="4"/>
      <c r="H154" s="4"/>
      <c r="I154" s="4"/>
      <c r="J154" s="4"/>
      <c r="K154" s="4"/>
      <c r="P154" s="24"/>
      <c r="AR154" s="54"/>
      <c r="AS154" s="36"/>
    </row>
    <row r="155" spans="1:45" ht="12.75">
      <c r="A155" s="24"/>
      <c r="B155" s="24"/>
      <c r="C155" s="28"/>
      <c r="D155" s="28"/>
      <c r="E155" s="20"/>
      <c r="F155" s="4"/>
      <c r="G155" s="4"/>
      <c r="H155" s="4"/>
      <c r="I155" s="4"/>
      <c r="J155" s="4"/>
      <c r="K155" s="4"/>
      <c r="P155" s="24"/>
      <c r="AR155" s="4"/>
      <c r="AS155" s="36"/>
    </row>
    <row r="156" spans="1:45" ht="12.75">
      <c r="A156" s="24"/>
      <c r="B156" s="24"/>
      <c r="C156" s="28"/>
      <c r="D156" s="28"/>
      <c r="E156" s="32"/>
      <c r="F156" s="4"/>
      <c r="G156" s="4"/>
      <c r="H156" s="4"/>
      <c r="I156" s="4"/>
      <c r="J156" s="4"/>
      <c r="K156" s="4"/>
      <c r="P156" s="24"/>
      <c r="AR156" s="4"/>
      <c r="AS156" s="36"/>
    </row>
    <row r="157" spans="1:45" ht="12.75">
      <c r="A157" s="24"/>
      <c r="B157" s="24"/>
      <c r="C157" s="24"/>
      <c r="D157" s="24"/>
      <c r="E157" s="20"/>
      <c r="F157" s="4"/>
      <c r="G157" s="4"/>
      <c r="H157" s="4"/>
      <c r="I157" s="4"/>
      <c r="J157" s="4"/>
      <c r="K157" s="4"/>
      <c r="P157" s="24"/>
      <c r="AR157" s="54"/>
      <c r="AS157" s="36"/>
    </row>
    <row r="158" spans="1:45" ht="12.75">
      <c r="A158" s="24"/>
      <c r="B158" s="24"/>
      <c r="C158" s="24"/>
      <c r="D158" s="24"/>
      <c r="E158" s="20"/>
      <c r="F158" s="4"/>
      <c r="G158" s="4"/>
      <c r="H158" s="4"/>
      <c r="I158" s="4"/>
      <c r="J158" s="4"/>
      <c r="K158" s="4"/>
      <c r="P158" s="24"/>
      <c r="AR158" s="54"/>
      <c r="AS158" s="36"/>
    </row>
    <row r="159" spans="1:45" ht="12.75">
      <c r="A159" s="24"/>
      <c r="B159" s="24"/>
      <c r="C159" s="24"/>
      <c r="D159" s="24"/>
      <c r="E159" s="20"/>
      <c r="F159" s="4"/>
      <c r="G159" s="4"/>
      <c r="H159" s="4"/>
      <c r="I159" s="4"/>
      <c r="J159" s="4"/>
      <c r="K159" s="4"/>
      <c r="P159" s="24"/>
      <c r="AR159" s="4"/>
      <c r="AS159" s="36"/>
    </row>
    <row r="160" spans="1:45" ht="12.75">
      <c r="A160" s="24"/>
      <c r="B160" s="24"/>
      <c r="C160" s="24"/>
      <c r="D160" s="24"/>
      <c r="E160" s="20"/>
      <c r="F160" s="4"/>
      <c r="G160" s="4"/>
      <c r="H160" s="4"/>
      <c r="I160" s="4"/>
      <c r="J160" s="4"/>
      <c r="K160" s="4"/>
      <c r="P160" s="24"/>
      <c r="AR160" s="54"/>
      <c r="AS160" s="36"/>
    </row>
    <row r="161" spans="1:45" ht="12.75">
      <c r="A161" s="24"/>
      <c r="B161" s="24"/>
      <c r="C161" s="24"/>
      <c r="D161" s="24"/>
      <c r="E161" s="20"/>
      <c r="F161" s="4"/>
      <c r="G161" s="4"/>
      <c r="H161" s="4"/>
      <c r="I161" s="4"/>
      <c r="J161" s="4"/>
      <c r="K161" s="4"/>
      <c r="P161" s="24"/>
      <c r="AR161" s="4"/>
      <c r="AS161" s="36"/>
    </row>
    <row r="162" spans="1:45" ht="12.75">
      <c r="A162" s="24"/>
      <c r="B162" s="24"/>
      <c r="C162" s="24"/>
      <c r="D162" s="24"/>
      <c r="E162" s="20"/>
      <c r="F162" s="4"/>
      <c r="G162" s="4"/>
      <c r="H162" s="4"/>
      <c r="I162" s="4"/>
      <c r="J162" s="4"/>
      <c r="K162" s="4"/>
      <c r="P162" s="24"/>
      <c r="AR162" s="4"/>
      <c r="AS162" s="36"/>
    </row>
    <row r="163" spans="1:45" ht="12.75">
      <c r="A163" s="24"/>
      <c r="B163" s="24"/>
      <c r="C163" s="24"/>
      <c r="D163" s="24"/>
      <c r="E163" s="20"/>
      <c r="F163" s="4"/>
      <c r="G163" s="4"/>
      <c r="H163" s="4"/>
      <c r="I163" s="4"/>
      <c r="J163" s="4"/>
      <c r="K163" s="4"/>
      <c r="P163" s="24"/>
      <c r="AR163" s="54"/>
      <c r="AS163" s="36"/>
    </row>
    <row r="164" spans="1:45" ht="12.75">
      <c r="A164" s="24"/>
      <c r="B164" s="24"/>
      <c r="C164" s="24"/>
      <c r="D164" s="24"/>
      <c r="E164" s="20"/>
      <c r="F164" s="4"/>
      <c r="G164" s="4"/>
      <c r="H164" s="4"/>
      <c r="I164" s="4"/>
      <c r="J164" s="4"/>
      <c r="K164" s="4"/>
      <c r="P164" s="24"/>
      <c r="AR164" s="54"/>
      <c r="AS164" s="36"/>
    </row>
    <row r="165" spans="1:45" ht="12.75">
      <c r="A165" s="24"/>
      <c r="B165" s="24"/>
      <c r="C165" s="24"/>
      <c r="D165" s="24"/>
      <c r="E165" s="20"/>
      <c r="F165" s="4"/>
      <c r="G165" s="4"/>
      <c r="H165" s="4"/>
      <c r="I165" s="4"/>
      <c r="J165" s="4"/>
      <c r="K165" s="4"/>
      <c r="P165" s="24"/>
      <c r="AR165" s="54"/>
      <c r="AS165" s="36"/>
    </row>
    <row r="166" spans="1:45" ht="12.75">
      <c r="A166" s="24"/>
      <c r="B166" s="24"/>
      <c r="C166" s="24"/>
      <c r="D166" s="24"/>
      <c r="E166" s="20"/>
      <c r="F166" s="4"/>
      <c r="G166" s="4"/>
      <c r="H166" s="4"/>
      <c r="I166" s="4"/>
      <c r="J166" s="4"/>
      <c r="K166" s="4"/>
      <c r="P166" s="24"/>
      <c r="AR166" s="54"/>
      <c r="AS166" s="36"/>
    </row>
    <row r="167" spans="1:45" ht="12.75">
      <c r="A167" s="24"/>
      <c r="B167" s="24"/>
      <c r="C167" s="24"/>
      <c r="D167" s="24"/>
      <c r="E167" s="20"/>
      <c r="F167" s="4"/>
      <c r="G167" s="4"/>
      <c r="H167" s="4"/>
      <c r="I167" s="4"/>
      <c r="J167" s="4"/>
      <c r="K167" s="4"/>
      <c r="P167" s="24"/>
      <c r="AR167" s="54"/>
      <c r="AS167" s="36"/>
    </row>
    <row r="168" spans="1:45" ht="12.75">
      <c r="A168" s="24"/>
      <c r="B168" s="24"/>
      <c r="C168" s="28"/>
      <c r="D168" s="28"/>
      <c r="E168" s="2"/>
      <c r="F168" s="4"/>
      <c r="G168" s="4"/>
      <c r="H168" s="4"/>
      <c r="I168" s="4"/>
      <c r="J168" s="4"/>
      <c r="K168" s="4"/>
      <c r="P168" s="24"/>
      <c r="AR168" s="54"/>
      <c r="AS168" s="36"/>
    </row>
    <row r="169" spans="1:45" ht="12.75">
      <c r="A169" s="24"/>
      <c r="B169" s="24"/>
      <c r="C169" s="24"/>
      <c r="D169" s="24"/>
      <c r="E169" s="20"/>
      <c r="F169" s="4"/>
      <c r="G169" s="4"/>
      <c r="H169" s="4"/>
      <c r="I169" s="4"/>
      <c r="J169" s="4"/>
      <c r="K169" s="4"/>
      <c r="P169" s="24"/>
      <c r="AR169" s="4"/>
      <c r="AS169" s="36"/>
    </row>
    <row r="170" spans="1:45" ht="12.75">
      <c r="A170" s="24"/>
      <c r="B170" s="25"/>
      <c r="C170" s="24"/>
      <c r="D170" s="24"/>
      <c r="E170" s="20"/>
      <c r="F170" s="4"/>
      <c r="G170" s="4"/>
      <c r="H170" s="4"/>
      <c r="I170" s="4"/>
      <c r="J170" s="4"/>
      <c r="K170" s="4"/>
      <c r="P170" s="25"/>
      <c r="AR170" s="4"/>
      <c r="AS170" s="36"/>
    </row>
    <row r="171" spans="1:45" ht="12.75">
      <c r="A171" s="24"/>
      <c r="B171" s="25"/>
      <c r="C171" s="24"/>
      <c r="D171" s="24"/>
      <c r="E171" s="20"/>
      <c r="F171" s="4"/>
      <c r="G171" s="4"/>
      <c r="H171" s="4"/>
      <c r="I171" s="4"/>
      <c r="J171" s="4"/>
      <c r="K171" s="4"/>
      <c r="P171" s="25"/>
      <c r="AR171" s="54"/>
      <c r="AS171" s="36"/>
    </row>
    <row r="172" spans="1:45" ht="12.75">
      <c r="A172" s="24"/>
      <c r="B172" s="25"/>
      <c r="C172" s="24"/>
      <c r="D172" s="24"/>
      <c r="E172" s="20"/>
      <c r="F172" s="4"/>
      <c r="G172" s="4"/>
      <c r="H172" s="4"/>
      <c r="I172" s="4"/>
      <c r="J172" s="4"/>
      <c r="K172" s="4"/>
      <c r="P172" s="25"/>
      <c r="AR172" s="4"/>
      <c r="AS172" s="36"/>
    </row>
    <row r="173" spans="1:45" ht="12.75">
      <c r="A173" s="24"/>
      <c r="B173" s="25"/>
      <c r="C173" s="24"/>
      <c r="D173" s="24"/>
      <c r="E173" s="20"/>
      <c r="F173" s="4"/>
      <c r="G173" s="4"/>
      <c r="H173" s="4"/>
      <c r="I173" s="4"/>
      <c r="J173" s="4"/>
      <c r="K173" s="4"/>
      <c r="P173" s="25"/>
      <c r="AR173" s="4"/>
      <c r="AS173" s="36"/>
    </row>
    <row r="174" spans="1:45" ht="12.75">
      <c r="A174" s="24"/>
      <c r="B174" s="25"/>
      <c r="C174" s="24"/>
      <c r="D174" s="24"/>
      <c r="E174" s="20"/>
      <c r="F174" s="4"/>
      <c r="G174" s="4"/>
      <c r="H174" s="4"/>
      <c r="I174" s="4"/>
      <c r="J174" s="4"/>
      <c r="K174" s="4"/>
      <c r="P174" s="25"/>
      <c r="AR174" s="54"/>
      <c r="AS174" s="36"/>
    </row>
    <row r="175" spans="1:45" ht="12.75">
      <c r="A175" s="24"/>
      <c r="B175" s="25"/>
      <c r="C175" s="24"/>
      <c r="D175" s="24"/>
      <c r="E175" s="20"/>
      <c r="F175" s="4"/>
      <c r="G175" s="4"/>
      <c r="H175" s="4"/>
      <c r="I175" s="4"/>
      <c r="J175" s="4"/>
      <c r="K175" s="4"/>
      <c r="P175" s="25"/>
      <c r="AR175" s="54"/>
      <c r="AS175" s="36"/>
    </row>
    <row r="176" spans="1:45" ht="12.75">
      <c r="A176" s="24"/>
      <c r="B176" s="25"/>
      <c r="C176" s="28"/>
      <c r="D176" s="28"/>
      <c r="E176" s="20"/>
      <c r="F176" s="4"/>
      <c r="G176" s="4"/>
      <c r="H176" s="4"/>
      <c r="I176" s="4"/>
      <c r="J176" s="4"/>
      <c r="K176" s="4"/>
      <c r="P176" s="25"/>
      <c r="AR176" s="54"/>
      <c r="AS176" s="36"/>
    </row>
    <row r="177" spans="1:45" ht="12.75">
      <c r="A177" s="24"/>
      <c r="B177" s="25"/>
      <c r="C177" s="28"/>
      <c r="D177" s="28"/>
      <c r="E177" s="20"/>
      <c r="F177" s="4"/>
      <c r="G177" s="4"/>
      <c r="H177" s="4"/>
      <c r="I177" s="4"/>
      <c r="J177" s="4"/>
      <c r="K177" s="4"/>
      <c r="P177" s="25"/>
      <c r="AR177" s="54"/>
      <c r="AS177" s="36"/>
    </row>
    <row r="178" spans="1:45" ht="12.75">
      <c r="A178" s="24"/>
      <c r="B178" s="25"/>
      <c r="C178" s="28"/>
      <c r="D178" s="28"/>
      <c r="E178" s="20"/>
      <c r="F178" s="4"/>
      <c r="G178" s="4"/>
      <c r="H178" s="4"/>
      <c r="I178" s="4"/>
      <c r="J178" s="4"/>
      <c r="K178" s="4"/>
      <c r="P178" s="25"/>
      <c r="AR178" s="54"/>
      <c r="AS178" s="36"/>
    </row>
    <row r="179" spans="1:45" ht="12.75">
      <c r="A179" s="24"/>
      <c r="C179" s="28"/>
      <c r="D179" s="28"/>
      <c r="E179" s="20"/>
      <c r="F179" s="4"/>
      <c r="G179" s="4"/>
      <c r="H179" s="4"/>
      <c r="I179" s="4"/>
      <c r="J179" s="4"/>
      <c r="K179" s="4"/>
      <c r="AS179" s="23"/>
    </row>
    <row r="180" spans="1:45" ht="12.75">
      <c r="A180" s="24"/>
      <c r="C180" s="28"/>
      <c r="D180" s="28"/>
      <c r="E180" s="20"/>
      <c r="F180" s="4"/>
      <c r="G180" s="4"/>
      <c r="H180" s="4"/>
      <c r="I180" s="4"/>
      <c r="J180" s="4"/>
      <c r="K180" s="4"/>
      <c r="AS180" s="23"/>
    </row>
    <row r="181" spans="1:45" ht="12.75">
      <c r="A181" s="24"/>
      <c r="C181" s="28"/>
      <c r="D181" s="28"/>
      <c r="E181" s="20"/>
      <c r="F181" s="4"/>
      <c r="G181" s="4"/>
      <c r="H181" s="4"/>
      <c r="I181" s="4"/>
      <c r="J181" s="4"/>
      <c r="K181" s="4"/>
      <c r="AS181" s="23"/>
    </row>
    <row r="182" spans="1:45" ht="12.75">
      <c r="A182" s="24"/>
      <c r="C182" s="28"/>
      <c r="D182" s="28"/>
      <c r="E182" s="32"/>
      <c r="F182" s="4"/>
      <c r="G182" s="4"/>
      <c r="H182" s="4"/>
      <c r="I182" s="4"/>
      <c r="J182" s="4"/>
      <c r="K182" s="4"/>
      <c r="AS182" s="23"/>
    </row>
    <row r="183" spans="1:45" ht="12.75">
      <c r="A183" s="24"/>
      <c r="C183" s="24"/>
      <c r="D183" s="24"/>
      <c r="E183" s="20"/>
      <c r="F183" s="4"/>
      <c r="G183" s="4"/>
      <c r="H183" s="4"/>
      <c r="I183" s="4"/>
      <c r="J183" s="4"/>
      <c r="K183" s="4"/>
      <c r="AR183" s="4"/>
      <c r="AS183" s="53"/>
    </row>
    <row r="184" spans="1:45" ht="12.75">
      <c r="A184" s="24"/>
      <c r="C184" s="24"/>
      <c r="D184" s="24"/>
      <c r="E184" s="20"/>
      <c r="F184" s="4"/>
      <c r="G184" s="4"/>
      <c r="H184" s="4"/>
      <c r="I184" s="4"/>
      <c r="J184" s="4"/>
      <c r="K184" s="4"/>
      <c r="AR184" s="54"/>
      <c r="AS184" s="36"/>
    </row>
    <row r="185" spans="1:45" ht="12.75">
      <c r="A185" s="24"/>
      <c r="C185" s="24"/>
      <c r="D185" s="24"/>
      <c r="E185" s="20"/>
      <c r="F185" s="4"/>
      <c r="G185" s="4"/>
      <c r="H185" s="4"/>
      <c r="I185" s="4"/>
      <c r="J185" s="4"/>
      <c r="K185" s="4"/>
      <c r="AR185" s="4"/>
      <c r="AS185" s="36"/>
    </row>
    <row r="186" spans="1:45" ht="12.75">
      <c r="A186" s="24"/>
      <c r="C186" s="24"/>
      <c r="D186" s="24"/>
      <c r="E186" s="20"/>
      <c r="F186" s="4"/>
      <c r="G186" s="4"/>
      <c r="H186" s="4"/>
      <c r="I186" s="4"/>
      <c r="J186" s="4"/>
      <c r="K186" s="4"/>
      <c r="AR186" s="4"/>
      <c r="AS186" s="36"/>
    </row>
    <row r="187" spans="1:45" ht="12.75">
      <c r="A187" s="24"/>
      <c r="C187" s="24"/>
      <c r="D187" s="24"/>
      <c r="E187" s="20"/>
      <c r="F187" s="4"/>
      <c r="G187" s="4"/>
      <c r="H187" s="4"/>
      <c r="I187" s="4"/>
      <c r="J187" s="4"/>
      <c r="K187" s="4"/>
      <c r="AR187" s="54"/>
      <c r="AS187" s="36"/>
    </row>
    <row r="188" spans="1:45" ht="12.75">
      <c r="A188" s="24"/>
      <c r="C188" s="24"/>
      <c r="D188" s="24"/>
      <c r="E188" s="20"/>
      <c r="F188" s="4"/>
      <c r="G188" s="4"/>
      <c r="H188" s="4"/>
      <c r="I188" s="4"/>
      <c r="J188" s="4"/>
      <c r="K188" s="4"/>
      <c r="AR188" s="54"/>
      <c r="AS188" s="36"/>
    </row>
    <row r="189" spans="1:45" ht="12.75">
      <c r="A189" s="24"/>
      <c r="C189" s="24"/>
      <c r="D189" s="24"/>
      <c r="E189" s="20"/>
      <c r="F189" s="4"/>
      <c r="G189" s="4"/>
      <c r="H189" s="4"/>
      <c r="I189" s="4"/>
      <c r="J189" s="4"/>
      <c r="K189" s="4"/>
      <c r="AR189" s="54"/>
      <c r="AS189" s="36"/>
    </row>
    <row r="190" spans="1:45" ht="12.75">
      <c r="A190" s="24"/>
      <c r="C190" s="24"/>
      <c r="D190" s="24"/>
      <c r="E190" s="20"/>
      <c r="F190" s="4"/>
      <c r="G190" s="4"/>
      <c r="H190" s="4"/>
      <c r="I190" s="4"/>
      <c r="J190" s="4"/>
      <c r="K190" s="4"/>
      <c r="AR190" s="54"/>
      <c r="AS190" s="36"/>
    </row>
    <row r="191" spans="1:45" ht="12.75">
      <c r="A191" s="24"/>
      <c r="C191" s="24"/>
      <c r="D191" s="24"/>
      <c r="E191" s="20"/>
      <c r="F191" s="4"/>
      <c r="G191" s="4"/>
      <c r="H191" s="4"/>
      <c r="I191" s="4"/>
      <c r="J191" s="4"/>
      <c r="K191" s="4"/>
      <c r="AR191" s="54"/>
      <c r="AS191" s="36"/>
    </row>
    <row r="192" spans="1:45" ht="12.75">
      <c r="A192" s="24"/>
      <c r="C192" s="24"/>
      <c r="D192" s="24"/>
      <c r="E192" s="20"/>
      <c r="F192" s="4"/>
      <c r="G192" s="4"/>
      <c r="H192" s="4"/>
      <c r="I192" s="4"/>
      <c r="J192" s="4"/>
      <c r="K192" s="4"/>
      <c r="AR192" s="4"/>
      <c r="AS192" s="36"/>
    </row>
    <row r="193" spans="1:45" ht="12.75">
      <c r="A193" s="24"/>
      <c r="C193" s="24"/>
      <c r="D193" s="24"/>
      <c r="E193" s="20"/>
      <c r="F193" s="4"/>
      <c r="G193" s="4"/>
      <c r="H193" s="4"/>
      <c r="I193" s="4"/>
      <c r="J193" s="4"/>
      <c r="K193" s="4"/>
      <c r="AR193" s="54"/>
      <c r="AS193" s="36"/>
    </row>
    <row r="194" spans="1:45" ht="12.75">
      <c r="A194" s="24"/>
      <c r="C194" s="28"/>
      <c r="D194" s="28"/>
      <c r="E194" s="2"/>
      <c r="F194" s="4"/>
      <c r="G194" s="4"/>
      <c r="H194" s="4"/>
      <c r="I194" s="4"/>
      <c r="J194" s="4"/>
      <c r="K194" s="4"/>
      <c r="AR194" s="4"/>
      <c r="AS194" s="36"/>
    </row>
    <row r="195" spans="1:45" ht="12.75">
      <c r="A195" s="24"/>
      <c r="C195" s="24"/>
      <c r="D195" s="24"/>
      <c r="E195" s="20"/>
      <c r="F195" s="4"/>
      <c r="G195" s="4"/>
      <c r="H195" s="4"/>
      <c r="I195" s="4"/>
      <c r="J195" s="4"/>
      <c r="K195" s="4"/>
      <c r="AR195" s="4"/>
      <c r="AS195" s="36"/>
    </row>
    <row r="196" spans="1:45" ht="12.75">
      <c r="A196" s="24"/>
      <c r="C196" s="24"/>
      <c r="D196" s="24"/>
      <c r="E196" s="20"/>
      <c r="F196" s="4"/>
      <c r="G196" s="4"/>
      <c r="H196" s="4"/>
      <c r="I196" s="4"/>
      <c r="J196" s="4"/>
      <c r="K196" s="4"/>
      <c r="AR196" s="54"/>
      <c r="AS196" s="36"/>
    </row>
    <row r="197" spans="1:45" ht="12.75">
      <c r="A197" s="24"/>
      <c r="C197" s="24"/>
      <c r="D197" s="24"/>
      <c r="E197" s="20"/>
      <c r="F197" s="4"/>
      <c r="G197" s="4"/>
      <c r="H197" s="4"/>
      <c r="I197" s="4"/>
      <c r="J197" s="4"/>
      <c r="K197" s="4"/>
      <c r="AR197" s="54"/>
      <c r="AS197" s="36"/>
    </row>
    <row r="198" spans="1:45" ht="12.75">
      <c r="A198" s="24"/>
      <c r="C198" s="24"/>
      <c r="D198" s="24"/>
      <c r="E198" s="20"/>
      <c r="F198" s="4"/>
      <c r="G198" s="4"/>
      <c r="H198" s="4"/>
      <c r="I198" s="4"/>
      <c r="J198" s="4"/>
      <c r="K198" s="4"/>
      <c r="AR198" s="4"/>
      <c r="AS198" s="36"/>
    </row>
    <row r="199" spans="1:45" ht="12.75">
      <c r="A199" s="24"/>
      <c r="C199" s="24"/>
      <c r="D199" s="24"/>
      <c r="E199" s="20"/>
      <c r="F199" s="4"/>
      <c r="G199" s="4"/>
      <c r="H199" s="4"/>
      <c r="I199" s="4"/>
      <c r="J199" s="4"/>
      <c r="K199" s="4"/>
      <c r="AR199" s="54"/>
      <c r="AS199" s="36"/>
    </row>
    <row r="200" spans="1:45" ht="12.75">
      <c r="A200" s="24"/>
      <c r="C200" s="24"/>
      <c r="D200" s="24"/>
      <c r="E200" s="20"/>
      <c r="F200" s="4"/>
      <c r="G200" s="4"/>
      <c r="H200" s="4"/>
      <c r="I200" s="4"/>
      <c r="J200" s="4"/>
      <c r="K200" s="4"/>
      <c r="AR200" s="4"/>
      <c r="AS200" s="36"/>
    </row>
    <row r="201" spans="1:45" ht="12.75">
      <c r="A201" s="24"/>
      <c r="C201" s="24"/>
      <c r="D201" s="24"/>
      <c r="E201" s="20"/>
      <c r="F201" s="4"/>
      <c r="G201" s="4"/>
      <c r="H201" s="4"/>
      <c r="I201" s="4"/>
      <c r="J201" s="4"/>
      <c r="K201" s="4"/>
      <c r="AR201" s="54"/>
      <c r="AS201" s="36"/>
    </row>
    <row r="202" spans="1:45" ht="12.75">
      <c r="A202" s="24"/>
      <c r="C202" s="28"/>
      <c r="D202" s="28"/>
      <c r="E202" s="20"/>
      <c r="F202" s="4"/>
      <c r="G202" s="4"/>
      <c r="H202" s="4"/>
      <c r="I202" s="4"/>
      <c r="J202" s="4"/>
      <c r="K202" s="4"/>
      <c r="AR202" s="54"/>
      <c r="AS202" s="36"/>
    </row>
    <row r="203" spans="1:45" ht="12.75">
      <c r="A203" s="24"/>
      <c r="C203" s="28"/>
      <c r="D203" s="28"/>
      <c r="E203" s="20"/>
      <c r="F203" s="4"/>
      <c r="G203" s="4"/>
      <c r="H203" s="4"/>
      <c r="I203" s="4"/>
      <c r="J203" s="4"/>
      <c r="K203" s="4"/>
      <c r="AR203" s="54"/>
      <c r="AS203" s="36"/>
    </row>
    <row r="204" spans="1:45" ht="12.75">
      <c r="A204" s="24"/>
      <c r="C204" s="28"/>
      <c r="D204" s="28"/>
      <c r="E204" s="20"/>
      <c r="F204" s="4"/>
      <c r="G204" s="4"/>
      <c r="H204" s="4"/>
      <c r="I204" s="4"/>
      <c r="J204" s="4"/>
      <c r="K204" s="4"/>
      <c r="AR204" s="4"/>
      <c r="AS204" s="36"/>
    </row>
    <row r="205" spans="1:45" ht="12.75">
      <c r="A205" s="24"/>
      <c r="C205" s="28"/>
      <c r="D205" s="28"/>
      <c r="E205" s="20"/>
      <c r="F205" s="4"/>
      <c r="G205" s="4"/>
      <c r="H205" s="4"/>
      <c r="I205" s="4"/>
      <c r="J205" s="4"/>
      <c r="K205" s="4"/>
      <c r="AR205" s="54"/>
      <c r="AS205" s="36"/>
    </row>
    <row r="206" spans="1:45" ht="12.75">
      <c r="A206" s="24"/>
      <c r="C206" s="28"/>
      <c r="D206" s="28"/>
      <c r="E206" s="20"/>
      <c r="F206" s="4"/>
      <c r="G206" s="4"/>
      <c r="H206" s="4"/>
      <c r="I206" s="4"/>
      <c r="J206" s="4"/>
      <c r="K206" s="4"/>
      <c r="AR206" s="54"/>
      <c r="AS206" s="36"/>
    </row>
    <row r="207" spans="1:45" ht="12.75">
      <c r="A207" s="24"/>
      <c r="C207" s="28"/>
      <c r="D207" s="28"/>
      <c r="E207" s="20"/>
      <c r="F207" s="4"/>
      <c r="G207" s="4"/>
      <c r="H207" s="4"/>
      <c r="I207" s="4"/>
      <c r="J207" s="4"/>
      <c r="K207" s="4"/>
      <c r="AR207" s="54"/>
      <c r="AS207" s="36"/>
    </row>
    <row r="208" spans="1:45" ht="12.75">
      <c r="A208" s="24"/>
      <c r="C208" s="28"/>
      <c r="D208" s="28"/>
      <c r="E208" s="32"/>
      <c r="F208" s="4"/>
      <c r="G208" s="4"/>
      <c r="H208" s="4"/>
      <c r="I208" s="4"/>
      <c r="J208" s="4"/>
      <c r="K208" s="4"/>
      <c r="AR208" s="4"/>
      <c r="AS208" s="36"/>
    </row>
    <row r="209" spans="1:11" ht="12.75">
      <c r="A209" s="24"/>
      <c r="C209" s="24"/>
      <c r="D209" s="24"/>
      <c r="E209" s="20"/>
      <c r="F209" s="4"/>
      <c r="G209" s="4"/>
      <c r="H209" s="4"/>
      <c r="I209" s="4"/>
      <c r="J209" s="4"/>
      <c r="K209" s="4"/>
    </row>
    <row r="210" spans="1:45" ht="12.75">
      <c r="A210" s="24"/>
      <c r="C210" s="24"/>
      <c r="D210" s="24"/>
      <c r="E210" s="20"/>
      <c r="F210" s="4"/>
      <c r="G210" s="4"/>
      <c r="H210" s="4"/>
      <c r="I210" s="4"/>
      <c r="J210" s="4"/>
      <c r="K210" s="4"/>
      <c r="AS210" s="23"/>
    </row>
    <row r="211" spans="1:45" ht="12.75">
      <c r="A211" s="24"/>
      <c r="C211" s="24"/>
      <c r="D211" s="24"/>
      <c r="E211" s="20"/>
      <c r="F211" s="4"/>
      <c r="G211" s="4"/>
      <c r="H211" s="4"/>
      <c r="I211" s="4"/>
      <c r="J211" s="4"/>
      <c r="K211" s="4"/>
      <c r="AS211" s="23"/>
    </row>
    <row r="212" spans="1:45" ht="12.75">
      <c r="A212" s="24"/>
      <c r="C212" s="24"/>
      <c r="D212" s="24"/>
      <c r="E212" s="20"/>
      <c r="F212" s="4"/>
      <c r="G212" s="4"/>
      <c r="H212" s="4"/>
      <c r="I212" s="4"/>
      <c r="J212" s="4"/>
      <c r="K212" s="4"/>
      <c r="AS212" s="23"/>
    </row>
    <row r="213" spans="1:45" ht="12.75">
      <c r="A213" s="24"/>
      <c r="C213" s="24"/>
      <c r="D213" s="24"/>
      <c r="E213" s="20"/>
      <c r="F213" s="4"/>
      <c r="G213" s="4"/>
      <c r="H213" s="4"/>
      <c r="I213" s="4"/>
      <c r="J213" s="4"/>
      <c r="K213" s="4"/>
      <c r="AR213" s="4"/>
      <c r="AS213" s="53"/>
    </row>
    <row r="214" spans="1:45" ht="12.75">
      <c r="A214" s="24"/>
      <c r="C214" s="24"/>
      <c r="D214" s="24"/>
      <c r="E214" s="20"/>
      <c r="F214" s="4"/>
      <c r="G214" s="4"/>
      <c r="H214" s="4"/>
      <c r="I214" s="4"/>
      <c r="J214" s="4"/>
      <c r="K214" s="4"/>
      <c r="AR214" s="4"/>
      <c r="AS214" s="36"/>
    </row>
    <row r="215" spans="1:45" ht="12.75">
      <c r="A215" s="24"/>
      <c r="C215" s="24"/>
      <c r="D215" s="24"/>
      <c r="E215" s="20"/>
      <c r="F215" s="4"/>
      <c r="G215" s="4"/>
      <c r="H215" s="4"/>
      <c r="I215" s="4"/>
      <c r="J215" s="4"/>
      <c r="K215" s="4"/>
      <c r="AR215" s="54"/>
      <c r="AS215" s="36"/>
    </row>
    <row r="216" spans="1:45" ht="12.75">
      <c r="A216" s="24"/>
      <c r="C216" s="24"/>
      <c r="D216" s="24"/>
      <c r="E216" s="20"/>
      <c r="F216" s="4"/>
      <c r="G216" s="4"/>
      <c r="H216" s="4"/>
      <c r="I216" s="4"/>
      <c r="J216" s="4"/>
      <c r="K216" s="4"/>
      <c r="AR216" s="54"/>
      <c r="AS216" s="36"/>
    </row>
    <row r="217" spans="1:45" ht="12.75">
      <c r="A217" s="24"/>
      <c r="C217" s="24"/>
      <c r="D217" s="24"/>
      <c r="E217" s="20"/>
      <c r="F217" s="4"/>
      <c r="G217" s="4"/>
      <c r="H217" s="4"/>
      <c r="I217" s="4"/>
      <c r="J217" s="4"/>
      <c r="K217" s="4"/>
      <c r="AR217" s="54"/>
      <c r="AS217" s="36"/>
    </row>
    <row r="218" spans="1:45" ht="12.75">
      <c r="A218" s="24"/>
      <c r="C218" s="24"/>
      <c r="D218" s="24"/>
      <c r="E218" s="20"/>
      <c r="F218" s="4"/>
      <c r="G218" s="4"/>
      <c r="H218" s="4"/>
      <c r="I218" s="4"/>
      <c r="J218" s="4"/>
      <c r="K218" s="4"/>
      <c r="AR218" s="4"/>
      <c r="AS218" s="36"/>
    </row>
    <row r="219" spans="1:45" ht="12.75">
      <c r="A219" s="24"/>
      <c r="C219" s="24"/>
      <c r="D219" s="24"/>
      <c r="E219" s="20"/>
      <c r="F219" s="4"/>
      <c r="G219" s="4"/>
      <c r="H219" s="4"/>
      <c r="I219" s="4"/>
      <c r="J219" s="4"/>
      <c r="K219" s="4"/>
      <c r="AR219" s="54"/>
      <c r="AS219" s="36"/>
    </row>
    <row r="220" spans="1:45" ht="12.75">
      <c r="A220" s="24"/>
      <c r="C220" s="28"/>
      <c r="D220" s="28"/>
      <c r="E220" s="2"/>
      <c r="F220" s="4"/>
      <c r="G220" s="4"/>
      <c r="H220" s="4"/>
      <c r="I220" s="4"/>
      <c r="J220" s="4"/>
      <c r="K220" s="4"/>
      <c r="AR220" s="54"/>
      <c r="AS220" s="36"/>
    </row>
    <row r="221" spans="1:45" ht="12.75">
      <c r="A221" s="24"/>
      <c r="C221" s="24"/>
      <c r="D221" s="24"/>
      <c r="E221" s="20"/>
      <c r="F221" s="4"/>
      <c r="G221" s="4"/>
      <c r="H221" s="4"/>
      <c r="I221" s="4"/>
      <c r="J221" s="4"/>
      <c r="K221" s="4"/>
      <c r="AR221" s="4"/>
      <c r="AS221" s="36"/>
    </row>
    <row r="222" spans="1:45" ht="12.75">
      <c r="A222" s="24"/>
      <c r="C222" s="24"/>
      <c r="D222" s="24"/>
      <c r="E222" s="20"/>
      <c r="F222" s="4"/>
      <c r="G222" s="4"/>
      <c r="H222" s="4"/>
      <c r="I222" s="4"/>
      <c r="J222" s="4"/>
      <c r="K222" s="4"/>
      <c r="AR222" s="54"/>
      <c r="AS222" s="36"/>
    </row>
    <row r="223" spans="1:45" ht="12.75">
      <c r="A223" s="24"/>
      <c r="C223" s="24"/>
      <c r="D223" s="24"/>
      <c r="E223" s="20"/>
      <c r="F223" s="4"/>
      <c r="G223" s="4"/>
      <c r="H223" s="4"/>
      <c r="I223" s="4"/>
      <c r="J223" s="4"/>
      <c r="K223" s="4"/>
      <c r="AR223" s="54"/>
      <c r="AS223" s="36"/>
    </row>
    <row r="224" spans="1:45" ht="12.75">
      <c r="A224" s="24"/>
      <c r="C224" s="24"/>
      <c r="D224" s="24"/>
      <c r="E224" s="20"/>
      <c r="F224" s="4"/>
      <c r="G224" s="4"/>
      <c r="H224" s="4"/>
      <c r="I224" s="4"/>
      <c r="J224" s="4"/>
      <c r="K224" s="4"/>
      <c r="AR224" s="54"/>
      <c r="AS224" s="36"/>
    </row>
    <row r="225" spans="1:45" ht="12.75">
      <c r="A225" s="24"/>
      <c r="C225" s="24"/>
      <c r="D225" s="24"/>
      <c r="E225" s="20"/>
      <c r="F225" s="4"/>
      <c r="G225" s="4"/>
      <c r="H225" s="4"/>
      <c r="I225" s="4"/>
      <c r="J225" s="4"/>
      <c r="K225" s="4"/>
      <c r="AR225" s="4"/>
      <c r="AS225" s="36"/>
    </row>
    <row r="226" spans="1:45" ht="12.75">
      <c r="A226" s="24"/>
      <c r="C226" s="24"/>
      <c r="D226" s="24"/>
      <c r="E226" s="20"/>
      <c r="F226" s="4"/>
      <c r="G226" s="4"/>
      <c r="H226" s="4"/>
      <c r="I226" s="4"/>
      <c r="J226" s="4"/>
      <c r="K226" s="4"/>
      <c r="AR226" s="54"/>
      <c r="AS226" s="36"/>
    </row>
    <row r="227" spans="1:45" ht="12.75">
      <c r="A227" s="24"/>
      <c r="C227" s="24"/>
      <c r="D227" s="24"/>
      <c r="E227" s="20"/>
      <c r="F227" s="4"/>
      <c r="G227" s="4"/>
      <c r="H227" s="4"/>
      <c r="I227" s="4"/>
      <c r="J227" s="4"/>
      <c r="K227" s="4"/>
      <c r="AR227" s="4"/>
      <c r="AS227" s="36"/>
    </row>
    <row r="228" spans="1:45" ht="12.75">
      <c r="A228" s="25"/>
      <c r="C228" s="25"/>
      <c r="D228" s="25"/>
      <c r="E228" s="30"/>
      <c r="AR228" s="4"/>
      <c r="AS228" s="36"/>
    </row>
    <row r="229" spans="1:45" ht="12.75">
      <c r="A229" s="25"/>
      <c r="C229" s="25"/>
      <c r="D229" s="25"/>
      <c r="E229" s="30"/>
      <c r="AR229" s="54"/>
      <c r="AS229" s="36"/>
    </row>
    <row r="230" spans="1:45" ht="12.75">
      <c r="A230" s="25"/>
      <c r="C230" s="25"/>
      <c r="D230" s="25"/>
      <c r="E230" s="30"/>
      <c r="AR230" s="4"/>
      <c r="AS230" s="36"/>
    </row>
    <row r="231" spans="1:45" ht="12.75">
      <c r="A231" s="25"/>
      <c r="C231" s="25"/>
      <c r="D231" s="25"/>
      <c r="E231" s="30"/>
      <c r="AR231" s="4"/>
      <c r="AS231" s="36"/>
    </row>
    <row r="232" spans="1:45" ht="12.75">
      <c r="A232" s="25"/>
      <c r="C232" s="25"/>
      <c r="D232" s="25"/>
      <c r="E232" s="30"/>
      <c r="AR232" s="54"/>
      <c r="AS232" s="36"/>
    </row>
    <row r="233" spans="1:45" ht="12.75">
      <c r="A233" s="25"/>
      <c r="C233" s="25"/>
      <c r="D233" s="25"/>
      <c r="E233" s="30"/>
      <c r="AR233" s="54"/>
      <c r="AS233" s="36"/>
    </row>
    <row r="234" spans="1:45" ht="12.75">
      <c r="A234" s="25"/>
      <c r="C234" s="25"/>
      <c r="D234" s="25"/>
      <c r="E234" s="30"/>
      <c r="AR234" s="54"/>
      <c r="AS234" s="36"/>
    </row>
    <row r="235" spans="1:45" ht="12.75">
      <c r="A235" s="25"/>
      <c r="C235" s="25"/>
      <c r="D235" s="25"/>
      <c r="E235" s="30"/>
      <c r="AR235" s="54"/>
      <c r="AS235" s="36"/>
    </row>
    <row r="236" spans="1:45" ht="12.75">
      <c r="A236" s="25"/>
      <c r="C236" s="25"/>
      <c r="D236" s="25"/>
      <c r="E236" s="30"/>
      <c r="AR236" s="4"/>
      <c r="AS236" s="36"/>
    </row>
    <row r="237" spans="3:45" ht="12.75">
      <c r="C237" s="23"/>
      <c r="AR237" s="54"/>
      <c r="AS237" s="36"/>
    </row>
    <row r="238" spans="3:45" ht="12.75">
      <c r="C238" s="23"/>
      <c r="AR238" s="54"/>
      <c r="AS238" s="36"/>
    </row>
    <row r="239" spans="3:45" ht="12.75">
      <c r="C239" s="23"/>
      <c r="AS239" s="23"/>
    </row>
    <row r="240" spans="3:45" ht="12.75">
      <c r="C240" s="23"/>
      <c r="AS240" s="23"/>
    </row>
    <row r="241" spans="3:45" ht="12.75">
      <c r="C241" s="23"/>
      <c r="AS241" s="23"/>
    </row>
    <row r="242" spans="3:45" ht="12.75">
      <c r="C242" s="23"/>
      <c r="AS242" s="23"/>
    </row>
    <row r="243" ht="12.75">
      <c r="C243" s="23"/>
    </row>
    <row r="244" ht="12.75">
      <c r="C244" s="23"/>
    </row>
    <row r="245" ht="12.75">
      <c r="C245" s="23"/>
    </row>
    <row r="246" ht="12.75">
      <c r="C246" s="23"/>
    </row>
    <row r="247" ht="12.75">
      <c r="C247" s="23"/>
    </row>
    <row r="248" ht="12.75">
      <c r="C248" s="23"/>
    </row>
    <row r="249" ht="12.75">
      <c r="C249" s="23"/>
    </row>
    <row r="250" ht="12.75">
      <c r="C250" s="23"/>
    </row>
    <row r="251" ht="12.75">
      <c r="C251" s="23"/>
    </row>
    <row r="252" ht="12.75">
      <c r="C252" s="23"/>
    </row>
    <row r="253" ht="12.75">
      <c r="C253" s="23"/>
    </row>
    <row r="254" ht="12.75">
      <c r="C254" s="23"/>
    </row>
  </sheetData>
  <sheetProtection/>
  <mergeCells count="27">
    <mergeCell ref="W51:Y51"/>
    <mergeCell ref="I24:K24"/>
    <mergeCell ref="O14:Q14"/>
    <mergeCell ref="E54:M54"/>
    <mergeCell ref="E80:M80"/>
    <mergeCell ref="O41:Q41"/>
    <mergeCell ref="I51:K51"/>
    <mergeCell ref="O67:Q67"/>
    <mergeCell ref="J26:L26"/>
    <mergeCell ref="X26:Z26"/>
    <mergeCell ref="F115:M115"/>
    <mergeCell ref="L109:M109"/>
    <mergeCell ref="L107:M107"/>
    <mergeCell ref="F107:I107"/>
    <mergeCell ref="F109:I109"/>
    <mergeCell ref="A41:C41"/>
    <mergeCell ref="A67:C67"/>
    <mergeCell ref="O93:Q93"/>
    <mergeCell ref="A93:C93"/>
    <mergeCell ref="S1:AA1"/>
    <mergeCell ref="W24:Y24"/>
    <mergeCell ref="E1:M1"/>
    <mergeCell ref="E28:M28"/>
    <mergeCell ref="A14:C14"/>
    <mergeCell ref="S28:AA28"/>
    <mergeCell ref="S80:AA80"/>
    <mergeCell ref="S54:AA5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Lorella</cp:lastModifiedBy>
  <dcterms:created xsi:type="dcterms:W3CDTF">2004-10-08T08:56:19Z</dcterms:created>
  <dcterms:modified xsi:type="dcterms:W3CDTF">2019-11-05T20:31:06Z</dcterms:modified>
  <cp:category/>
  <cp:version/>
  <cp:contentType/>
  <cp:contentStatus/>
</cp:coreProperties>
</file>